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2020年抖音直播年度盛典\【3】团档\"/>
    </mc:Choice>
  </mc:AlternateContent>
  <xr:revisionPtr revIDLastSave="0" documentId="13_ncr:1_{C9B79FF9-5A67-4521-8F59-B9EE2BABFA79}" xr6:coauthVersionLast="46" xr6:coauthVersionMax="46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差旅报销" sheetId="4" r:id="rId2"/>
  </sheets>
  <definedNames>
    <definedName name="_xlnm.Print_Area" localSheetId="1">差旅报销!$A$1:$K$39</definedName>
  </definedNames>
  <calcPr calcId="191029"/>
</workbook>
</file>

<file path=xl/calcChain.xml><?xml version="1.0" encoding="utf-8"?>
<calcChain xmlns="http://schemas.openxmlformats.org/spreadsheetml/2006/main">
  <c r="G34" i="4" l="1"/>
  <c r="K37" i="4"/>
  <c r="H34" i="4"/>
  <c r="I34" i="4"/>
  <c r="H22" i="3"/>
  <c r="H23" i="3" l="1"/>
  <c r="G37" i="4"/>
  <c r="B37" i="4"/>
  <c r="H24" i="3"/>
  <c r="H20" i="3" l="1"/>
  <c r="H19" i="3"/>
  <c r="E17" i="3" l="1"/>
  <c r="H18" i="3" l="1"/>
  <c r="H28" i="3" l="1"/>
  <c r="H27" i="3" l="1"/>
  <c r="G53" i="3" l="1"/>
  <c r="G45" i="3"/>
  <c r="G41" i="3"/>
  <c r="G38" i="3"/>
  <c r="G33" i="3"/>
  <c r="G30" i="3"/>
  <c r="G26" i="3"/>
  <c r="G22" i="3"/>
  <c r="G16" i="3"/>
  <c r="G13" i="3"/>
  <c r="F53" i="3"/>
  <c r="C53" i="3"/>
  <c r="F45" i="3"/>
  <c r="F41" i="3"/>
  <c r="F38" i="3"/>
  <c r="F33" i="3"/>
  <c r="F30" i="3"/>
  <c r="F26" i="3"/>
  <c r="D22" i="3"/>
  <c r="C22" i="3"/>
  <c r="F16" i="3"/>
  <c r="D16" i="3"/>
  <c r="C16" i="3"/>
  <c r="F13" i="3"/>
  <c r="D13" i="3"/>
  <c r="C13" i="3"/>
  <c r="H29" i="3"/>
  <c r="H15" i="3"/>
  <c r="D53" i="3"/>
  <c r="H47" i="3"/>
  <c r="H48" i="3"/>
  <c r="H49" i="3"/>
  <c r="H50" i="3"/>
  <c r="H51" i="3"/>
  <c r="H52" i="3"/>
  <c r="D45" i="3"/>
  <c r="C45" i="3"/>
  <c r="D41" i="3"/>
  <c r="C41" i="3"/>
  <c r="D38" i="3"/>
  <c r="C38" i="3"/>
  <c r="D33" i="3"/>
  <c r="C33" i="3"/>
  <c r="D30" i="3"/>
  <c r="C30" i="3"/>
  <c r="D26" i="3"/>
  <c r="C26" i="3"/>
  <c r="E8" i="3"/>
  <c r="E13" i="3" s="1"/>
  <c r="H8" i="3"/>
  <c r="H9" i="3"/>
  <c r="H10" i="3"/>
  <c r="H11" i="3"/>
  <c r="H12" i="3"/>
  <c r="H14" i="3"/>
  <c r="H17" i="3"/>
  <c r="H21" i="3"/>
  <c r="H25" i="3"/>
  <c r="H30" i="3"/>
  <c r="H31" i="3"/>
  <c r="H32" i="3"/>
  <c r="H34" i="3"/>
  <c r="H35" i="3"/>
  <c r="H36" i="3"/>
  <c r="H37" i="3"/>
  <c r="H39" i="3"/>
  <c r="H40" i="3"/>
  <c r="H42" i="3"/>
  <c r="H43" i="3"/>
  <c r="H44" i="3"/>
  <c r="H46" i="3"/>
  <c r="E14" i="3"/>
  <c r="E16" i="3" s="1"/>
  <c r="E22" i="3"/>
  <c r="E23" i="3"/>
  <c r="E26" i="3" s="1"/>
  <c r="E27" i="3"/>
  <c r="E30" i="3" s="1"/>
  <c r="E31" i="3"/>
  <c r="E33" i="3" s="1"/>
  <c r="E34" i="3"/>
  <c r="E38" i="3" s="1"/>
  <c r="E39" i="3"/>
  <c r="E41" i="3" s="1"/>
  <c r="E42" i="3"/>
  <c r="E45" i="3" s="1"/>
  <c r="E46" i="3"/>
  <c r="E53" i="3" s="1"/>
  <c r="F54" i="3" l="1"/>
  <c r="E59" i="3" s="1"/>
  <c r="D54" i="3"/>
  <c r="H53" i="3"/>
  <c r="H41" i="3"/>
  <c r="H26" i="3"/>
  <c r="H16" i="3"/>
  <c r="C54" i="3"/>
  <c r="G54" i="3"/>
  <c r="G59" i="3" s="1"/>
  <c r="H33" i="3"/>
  <c r="E54" i="3"/>
  <c r="A59" i="3" s="1"/>
  <c r="H45" i="3"/>
  <c r="H38" i="3"/>
  <c r="H13" i="3"/>
  <c r="H54" i="3" l="1"/>
  <c r="C59" i="3" s="1"/>
  <c r="I59" i="3" s="1"/>
</calcChain>
</file>

<file path=xl/sharedStrings.xml><?xml version="1.0" encoding="utf-8"?>
<sst xmlns="http://schemas.openxmlformats.org/spreadsheetml/2006/main" count="118" uniqueCount="116">
  <si>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</si>
  <si>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</si>
  <si>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</si>
  <si>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</si>
  <si>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</si>
  <si>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</si>
  <si>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</si>
  <si>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</si>
  <si>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</si>
  <si>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</si>
  <si>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</si>
  <si>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</si>
  <si>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</si>
  <si>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</si>
  <si>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</si>
  <si>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</si>
  <si>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</si>
  <si>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</si>
  <si>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</si>
  <si>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</si>
  <si>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</si>
  <si>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</si>
  <si>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</si>
  <si>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</si>
  <si>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</si>
  <si>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</si>
  <si>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</si>
  <si>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</si>
  <si>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</si>
  <si>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</si>
  <si>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</si>
  <si>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</si>
  <si>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</si>
  <si>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</si>
  <si>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</si>
  <si>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</si>
  <si>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</si>
  <si>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</si>
  <si>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</si>
  <si>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</si>
  <si>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</si>
  <si>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</si>
  <si>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</si>
  <si>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</si>
  <si>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</si>
  <si>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</si>
  <si>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</si>
  <si>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</si>
  <si>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</si>
  <si>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</si>
  <si>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</si>
  <si>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伴手礼-阿玛尼口红</t>
    <phoneticPr fontId="1" type="noConversion"/>
  </si>
  <si>
    <t>伴手礼-Lamer唇膏</t>
    <phoneticPr fontId="1" type="noConversion"/>
  </si>
  <si>
    <t>伴手礼-祖玛珑蜡烛（150个）</t>
    <phoneticPr fontId="1" type="noConversion"/>
  </si>
  <si>
    <t>增加-祖玛珑蜡烛12个</t>
    <phoneticPr fontId="1" type="noConversion"/>
  </si>
  <si>
    <t>增加-祖玛珑护手霜24+蜡烛12</t>
    <phoneticPr fontId="1" type="noConversion"/>
  </si>
  <si>
    <t>1.8日会务组午餐</t>
    <phoneticPr fontId="1" type="noConversion"/>
  </si>
  <si>
    <t>1.8日会务组晚餐1</t>
    <phoneticPr fontId="1" type="noConversion"/>
  </si>
  <si>
    <t>1.8日会务组晚餐2</t>
    <phoneticPr fontId="1" type="noConversion"/>
  </si>
  <si>
    <t>1.8日椰子</t>
    <phoneticPr fontId="1" type="noConversion"/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</si>
  <si>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</si>
  <si>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</si>
  <si>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</si>
  <si>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</si>
  <si>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</si>
  <si>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</si>
  <si>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</si>
  <si>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</si>
  <si>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</si>
  <si>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</si>
  <si>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</si>
  <si>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</si>
  <si>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</si>
  <si>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</si>
  <si>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</si>
  <si>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</si>
  <si>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</si>
  <si>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</si>
  <si>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</si>
  <si>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</si>
  <si>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</si>
  <si>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</si>
  <si>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</si>
  <si>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</si>
  <si>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</si>
  <si>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过路费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</si>
  <si>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</si>
  <si>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</si>
  <si>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</si>
  <si>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</si>
  <si>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</si>
  <si>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</si>
  <si>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</si>
  <si>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 xml:space="preserve">          </t>
    <phoneticPr fontId="1" type="noConversion"/>
  </si>
  <si>
    <t>HMZA-210109-ZJT690</t>
    <phoneticPr fontId="16" type="noConversion"/>
  </si>
  <si>
    <t>1,8-18</t>
    <phoneticPr fontId="1" type="noConversion"/>
  </si>
  <si>
    <t>经理</t>
    <phoneticPr fontId="1" type="noConversion"/>
  </si>
  <si>
    <t>团号：HMZA-210109-ZJT690</t>
    <phoneticPr fontId="1" type="noConversion"/>
  </si>
  <si>
    <t>会议日期：2021.1/8-18</t>
    <phoneticPr fontId="1" type="noConversion"/>
  </si>
  <si>
    <t>详见行程单</t>
    <phoneticPr fontId="1" type="noConversion"/>
  </si>
  <si>
    <t>快递费</t>
    <phoneticPr fontId="1" type="noConversion"/>
  </si>
  <si>
    <t>闪送费</t>
    <phoneticPr fontId="1" type="noConversion"/>
  </si>
  <si>
    <t>顺丰</t>
    <phoneticPr fontId="1" type="noConversion"/>
  </si>
  <si>
    <t>1.15日高层水果</t>
    <phoneticPr fontId="1" type="noConversion"/>
  </si>
  <si>
    <t>12.25日客户喜茶</t>
    <phoneticPr fontId="1" type="noConversion"/>
  </si>
  <si>
    <t>1.8日星巴克</t>
    <phoneticPr fontId="1" type="noConversion"/>
  </si>
  <si>
    <t>12月30日家-抖音</t>
    <phoneticPr fontId="1" type="noConversion"/>
  </si>
  <si>
    <t>12月30日抖音-家</t>
    <phoneticPr fontId="1" type="noConversion"/>
  </si>
  <si>
    <t>1月4日抖音-家</t>
    <phoneticPr fontId="1" type="noConversion"/>
  </si>
  <si>
    <t>12.21奶茶</t>
    <phoneticPr fontId="1" type="noConversion"/>
  </si>
  <si>
    <t>1.16日午餐</t>
    <phoneticPr fontId="1" type="noConversion"/>
  </si>
  <si>
    <t>会务组水果</t>
    <phoneticPr fontId="1" type="noConversion"/>
  </si>
  <si>
    <t>12.27晚餐</t>
    <phoneticPr fontId="1" type="noConversion"/>
  </si>
  <si>
    <t>1.15日午餐</t>
    <phoneticPr fontId="1" type="noConversion"/>
  </si>
  <si>
    <t>1.18日晚餐</t>
    <phoneticPr fontId="1" type="noConversion"/>
  </si>
  <si>
    <t>1.3日晚餐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</si>
</sst>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_);[Red]\(#,##0.00\)"/>
    <numFmt numFmtId="179" formatCode="0.00_);[Red]\(0.00\)"/>
    <numFmt numFmtId="180" formatCode="#,##0.00;[Red]#,##0.00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Fill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7" fillId="0" borderId="0" xfId="1">
      <alignment vertical="center"/>
    </xf>
    <xf numFmtId="0" fontId="14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5" fillId="0" borderId="9" xfId="1" applyFont="1" applyBorder="1" applyAlignment="1">
      <alignment horizontal="right" vertical="center"/>
    </xf>
    <xf numFmtId="0" fontId="15" fillId="0" borderId="11" xfId="1" applyFont="1" applyBorder="1">
      <alignment vertical="center"/>
    </xf>
    <xf numFmtId="0" fontId="15" fillId="0" borderId="0" xfId="1" applyFont="1">
      <alignment vertical="center"/>
    </xf>
    <xf numFmtId="0" fontId="15" fillId="0" borderId="0" xfId="1" applyFont="1" applyAlignment="1">
      <alignment horizontal="right" vertical="center"/>
    </xf>
    <xf numFmtId="0" fontId="15" fillId="0" borderId="13" xfId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7" xfId="1" applyFont="1" applyBorder="1" applyAlignment="1">
      <alignment horizontal="right" vertical="center"/>
    </xf>
    <xf numFmtId="0" fontId="15" fillId="9" borderId="7" xfId="1" applyFont="1" applyFill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/>
    </xf>
    <xf numFmtId="179" fontId="15" fillId="2" borderId="5" xfId="1" applyNumberFormat="1" applyFont="1" applyFill="1" applyBorder="1" applyAlignment="1">
      <alignment horizontal="center" vertical="center"/>
    </xf>
    <xf numFmtId="179" fontId="15" fillId="2" borderId="15" xfId="1" applyNumberFormat="1" applyFont="1" applyFill="1" applyBorder="1" applyAlignment="1">
      <alignment horizontal="center" vertical="center"/>
    </xf>
    <xf numFmtId="0" fontId="15" fillId="2" borderId="1" xfId="1" applyFont="1" applyFill="1" applyBorder="1">
      <alignment vertical="center"/>
    </xf>
    <xf numFmtId="180" fontId="17" fillId="0" borderId="1" xfId="1" applyNumberFormat="1" applyFont="1" applyBorder="1" applyAlignment="1">
      <alignment horizontal="center" vertical="center"/>
    </xf>
    <xf numFmtId="0" fontId="17" fillId="0" borderId="1" xfId="1" applyFont="1" applyBorder="1">
      <alignment vertical="center"/>
    </xf>
    <xf numFmtId="177" fontId="15" fillId="0" borderId="0" xfId="1" applyNumberFormat="1" applyFont="1" applyAlignment="1">
      <alignment horizontal="left" vertical="center"/>
    </xf>
    <xf numFmtId="176" fontId="17" fillId="0" borderId="1" xfId="1" applyNumberFormat="1" applyFont="1" applyBorder="1" applyAlignment="1">
      <alignment horizontal="center" vertical="center"/>
    </xf>
    <xf numFmtId="179" fontId="15" fillId="2" borderId="1" xfId="1" applyNumberFormat="1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8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180" fontId="17" fillId="0" borderId="5" xfId="1" applyNumberFormat="1" applyFont="1" applyBorder="1" applyAlignment="1">
      <alignment horizontal="center" vertical="center"/>
    </xf>
    <xf numFmtId="180" fontId="17" fillId="0" borderId="15" xfId="1" applyNumberFormat="1" applyFont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179" fontId="15" fillId="2" borderId="5" xfId="1" applyNumberFormat="1" applyFont="1" applyFill="1" applyBorder="1" applyAlignment="1">
      <alignment horizontal="center" vertical="center"/>
    </xf>
    <xf numFmtId="179" fontId="15" fillId="2" borderId="15" xfId="1" applyNumberFormat="1" applyFont="1" applyFill="1" applyBorder="1" applyAlignment="1">
      <alignment horizontal="center" vertical="center"/>
    </xf>
    <xf numFmtId="0" fontId="15" fillId="9" borderId="7" xfId="1" applyFont="1" applyFill="1" applyBorder="1" applyAlignment="1">
      <alignment horizontal="center" vertical="center"/>
    </xf>
    <xf numFmtId="0" fontId="15" fillId="9" borderId="14" xfId="1" applyFont="1" applyFill="1" applyBorder="1" applyAlignment="1">
      <alignment horizontal="center" vertical="center"/>
    </xf>
    <xf numFmtId="0" fontId="15" fillId="9" borderId="9" xfId="1" applyFont="1" applyFill="1" applyBorder="1" applyAlignment="1">
      <alignment horizontal="center" vertical="center"/>
    </xf>
    <xf numFmtId="0" fontId="15" fillId="9" borderId="10" xfId="1" applyFont="1" applyFill="1" applyBorder="1" applyAlignment="1">
      <alignment horizontal="center" vertical="center"/>
    </xf>
    <xf numFmtId="0" fontId="15" fillId="9" borderId="0" xfId="1" applyFont="1" applyFill="1" applyAlignment="1">
      <alignment horizontal="center" vertical="center"/>
    </xf>
    <xf numFmtId="0" fontId="15" fillId="9" borderId="12" xfId="1" applyFont="1" applyFill="1" applyBorder="1" applyAlignment="1">
      <alignment horizontal="center" vertical="center"/>
    </xf>
    <xf numFmtId="58" fontId="15" fillId="9" borderId="0" xfId="1" applyNumberFormat="1" applyFont="1" applyFill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177" fontId="17" fillId="2" borderId="1" xfId="1" applyNumberFormat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8" fillId="0" borderId="0" xfId="0" applyFont="1">
      <alignment vertical="center"/>
    </xf>
    <xf numFmtId="0" fontId="15" fillId="0" borderId="0" xfId="0" applyFont="1">
      <alignment vertical="center"/>
    </xf>
    <xf numFmtId="178" fontId="0" fillId="2" borderId="1" xfId="0" applyNumberFormat="1" applyFill="1" applyBorder="1" applyAlignment="1">
      <alignment horizontal="right" vertical="center"/>
    </xf>
    <xf numFmtId="178" fontId="15" fillId="0" borderId="1" xfId="0" applyNumberFormat="1" applyFont="1" applyBorder="1" applyAlignment="1">
      <alignment horizontal="center" vertical="center"/>
    </xf>
    <xf numFmtId="178" fontId="15" fillId="2" borderId="1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14287</xdr:colOff>
      <xdr:row>3</xdr:row>
      <xdr:rowOff>166688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974371EF-0BC7-45CD-9304-ECE65B9B5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57300" cy="714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zoomScaleNormal="100" workbookViewId="0">
      <selection activeCell="J61" sqref="J61"/>
    </sheetView>
  </sheetViews>
  <sheetFormatPr defaultRowHeight="21" customHeight="1" x14ac:dyDescent="0.3"/>
  <cols>
    <col min="1" max="1" width="9" style="1" customWidth="1"/>
    <col min="2" max="2" width="16.73046875" bestFit="1" customWidth="1"/>
    <col min="3" max="3" width="13" style="7" bestFit="1" customWidth="1"/>
    <col min="5" max="5" width="13" bestFit="1" customWidth="1"/>
    <col min="6" max="6" width="13.265625" bestFit="1" customWidth="1"/>
    <col min="8" max="8" width="13.265625" bestFit="1" customWidth="1"/>
    <col min="9" max="9" width="27.3984375" bestFit="1" customWidth="1"/>
    <col min="10" max="10" width="39.46484375" customWidth="1"/>
  </cols>
  <sheetData>
    <row r="2" spans="1:12" ht="21" customHeight="1" x14ac:dyDescent="0.3">
      <c r="C2" s="86" t="s">
        <v>46</v>
      </c>
      <c r="D2" s="86"/>
      <c r="E2" s="86"/>
      <c r="F2" s="86"/>
      <c r="G2" s="86"/>
      <c r="H2" s="86"/>
      <c r="I2" s="16"/>
      <c r="J2" s="16"/>
      <c r="K2" s="16"/>
      <c r="L2" s="16"/>
    </row>
    <row r="4" spans="1:12" ht="21" customHeight="1" x14ac:dyDescent="0.3">
      <c r="H4" s="69" t="s">
        <v>97</v>
      </c>
      <c r="I4" s="69"/>
      <c r="J4" s="69" t="s">
        <v>98</v>
      </c>
    </row>
    <row r="5" spans="1:12" ht="21" customHeight="1" x14ac:dyDescent="0.3">
      <c r="H5" s="70"/>
      <c r="I5" s="70"/>
      <c r="J5" s="70"/>
    </row>
    <row r="6" spans="1:12" ht="21" customHeight="1" x14ac:dyDescent="0.3">
      <c r="A6" s="89" t="s">
        <v>19</v>
      </c>
      <c r="B6" s="74" t="s">
        <v>0</v>
      </c>
      <c r="C6" s="87" t="s">
        <v>11</v>
      </c>
      <c r="D6" s="87"/>
      <c r="E6" s="87"/>
      <c r="F6" s="88" t="s">
        <v>10</v>
      </c>
      <c r="G6" s="88"/>
      <c r="H6" s="88"/>
      <c r="I6" s="88"/>
      <c r="J6" s="74" t="s">
        <v>6</v>
      </c>
    </row>
    <row r="7" spans="1:12" ht="21" customHeight="1" x14ac:dyDescent="0.3">
      <c r="A7" s="89"/>
      <c r="B7" s="74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74"/>
    </row>
    <row r="8" spans="1:12" ht="21" customHeight="1" x14ac:dyDescent="0.3">
      <c r="A8" s="82">
        <v>1</v>
      </c>
      <c r="B8" s="83" t="s">
        <v>2</v>
      </c>
      <c r="C8" s="55">
        <v>0</v>
      </c>
      <c r="D8" s="56"/>
      <c r="E8" s="55">
        <f>C8*D8</f>
        <v>0</v>
      </c>
      <c r="F8" s="14">
        <v>0</v>
      </c>
      <c r="G8" s="14">
        <v>0</v>
      </c>
      <c r="H8" s="14">
        <f t="shared" ref="H8:H46" si="0">F8+G8</f>
        <v>0</v>
      </c>
      <c r="I8" s="2"/>
      <c r="J8" s="75" t="s">
        <v>45</v>
      </c>
    </row>
    <row r="9" spans="1:12" ht="21" customHeight="1" x14ac:dyDescent="0.3">
      <c r="A9" s="82"/>
      <c r="B9" s="83"/>
      <c r="C9" s="55"/>
      <c r="D9" s="56"/>
      <c r="E9" s="55"/>
      <c r="F9" s="14">
        <v>0</v>
      </c>
      <c r="G9" s="14">
        <v>0</v>
      </c>
      <c r="H9" s="14">
        <f t="shared" si="0"/>
        <v>0</v>
      </c>
      <c r="I9" s="2"/>
      <c r="J9" s="64"/>
    </row>
    <row r="10" spans="1:12" ht="21" customHeight="1" x14ac:dyDescent="0.3">
      <c r="A10" s="82"/>
      <c r="B10" s="83"/>
      <c r="C10" s="55"/>
      <c r="D10" s="56"/>
      <c r="E10" s="55"/>
      <c r="F10" s="14">
        <v>0</v>
      </c>
      <c r="G10" s="14">
        <v>0</v>
      </c>
      <c r="H10" s="14">
        <f t="shared" si="0"/>
        <v>0</v>
      </c>
      <c r="I10" s="2"/>
      <c r="J10" s="64"/>
    </row>
    <row r="11" spans="1:12" ht="21" customHeight="1" x14ac:dyDescent="0.3">
      <c r="A11" s="82"/>
      <c r="B11" s="83"/>
      <c r="C11" s="55"/>
      <c r="D11" s="56"/>
      <c r="E11" s="55"/>
      <c r="F11" s="14">
        <v>0</v>
      </c>
      <c r="G11" s="14">
        <v>0</v>
      </c>
      <c r="H11" s="14">
        <f t="shared" si="0"/>
        <v>0</v>
      </c>
      <c r="I11" s="2"/>
      <c r="J11" s="64"/>
    </row>
    <row r="12" spans="1:12" ht="21" customHeight="1" x14ac:dyDescent="0.3">
      <c r="A12" s="82"/>
      <c r="B12" s="83"/>
      <c r="C12" s="55"/>
      <c r="D12" s="56"/>
      <c r="E12" s="55"/>
      <c r="F12" s="14">
        <v>0</v>
      </c>
      <c r="G12" s="14">
        <v>0</v>
      </c>
      <c r="H12" s="14">
        <f t="shared" si="0"/>
        <v>0</v>
      </c>
      <c r="I12" s="2"/>
      <c r="J12" s="64"/>
    </row>
    <row r="13" spans="1:12" s="9" customFormat="1" ht="21" customHeight="1" x14ac:dyDescent="0.3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65"/>
    </row>
    <row r="14" spans="1:12" ht="21" customHeight="1" x14ac:dyDescent="0.3">
      <c r="A14" s="57">
        <v>2</v>
      </c>
      <c r="B14" s="59" t="s">
        <v>22</v>
      </c>
      <c r="C14" s="61">
        <v>0</v>
      </c>
      <c r="D14" s="57"/>
      <c r="E14" s="61">
        <f t="shared" ref="E14:E46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63" t="s">
        <v>38</v>
      </c>
    </row>
    <row r="15" spans="1:12" ht="21" customHeight="1" x14ac:dyDescent="0.3">
      <c r="A15" s="58"/>
      <c r="B15" s="60"/>
      <c r="C15" s="62"/>
      <c r="D15" s="58"/>
      <c r="E15" s="62"/>
      <c r="F15" s="14">
        <v>0</v>
      </c>
      <c r="G15" s="14">
        <v>0</v>
      </c>
      <c r="H15" s="14">
        <f t="shared" ref="H15" si="3">F15+G15</f>
        <v>0</v>
      </c>
      <c r="I15" s="2"/>
      <c r="J15" s="64"/>
    </row>
    <row r="16" spans="1:12" s="9" customFormat="1" ht="21" customHeight="1" x14ac:dyDescent="0.3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65"/>
    </row>
    <row r="17" spans="1:10" ht="21" customHeight="1" x14ac:dyDescent="0.3">
      <c r="A17" s="82">
        <v>3</v>
      </c>
      <c r="B17" s="83" t="s">
        <v>24</v>
      </c>
      <c r="C17" s="55">
        <v>154350</v>
      </c>
      <c r="D17" s="56">
        <v>1</v>
      </c>
      <c r="E17" s="55">
        <f>C17*D17</f>
        <v>154350</v>
      </c>
      <c r="F17" s="23">
        <v>29510</v>
      </c>
      <c r="G17" s="14">
        <v>0</v>
      </c>
      <c r="H17" s="14">
        <f t="shared" si="0"/>
        <v>29510</v>
      </c>
      <c r="I17" s="2" t="s">
        <v>51</v>
      </c>
      <c r="J17" s="66" t="s">
        <v>39</v>
      </c>
    </row>
    <row r="18" spans="1:10" ht="21" customHeight="1" x14ac:dyDescent="0.3">
      <c r="A18" s="82"/>
      <c r="B18" s="83"/>
      <c r="C18" s="55"/>
      <c r="D18" s="56"/>
      <c r="E18" s="55"/>
      <c r="F18" s="23">
        <v>44340</v>
      </c>
      <c r="G18" s="23">
        <v>0</v>
      </c>
      <c r="H18" s="23">
        <f t="shared" si="0"/>
        <v>44340</v>
      </c>
      <c r="I18" s="2" t="s">
        <v>53</v>
      </c>
      <c r="J18" s="67"/>
    </row>
    <row r="19" spans="1:10" ht="21" customHeight="1" x14ac:dyDescent="0.3">
      <c r="A19" s="82"/>
      <c r="B19" s="83"/>
      <c r="C19" s="55"/>
      <c r="D19" s="56"/>
      <c r="E19" s="55"/>
      <c r="F19" s="25">
        <v>51127.5</v>
      </c>
      <c r="G19" s="25">
        <v>0</v>
      </c>
      <c r="H19" s="25">
        <f t="shared" ref="H19:H20" si="4">F19+G19</f>
        <v>51127.5</v>
      </c>
      <c r="I19" s="2" t="s">
        <v>52</v>
      </c>
      <c r="J19" s="67"/>
    </row>
    <row r="20" spans="1:10" ht="21" customHeight="1" x14ac:dyDescent="0.3">
      <c r="A20" s="82"/>
      <c r="B20" s="83"/>
      <c r="C20" s="55"/>
      <c r="D20" s="56"/>
      <c r="E20" s="55"/>
      <c r="F20" s="25">
        <v>3480</v>
      </c>
      <c r="G20" s="25">
        <v>0</v>
      </c>
      <c r="H20" s="119">
        <f t="shared" si="4"/>
        <v>3480</v>
      </c>
      <c r="I20" s="2" t="s">
        <v>54</v>
      </c>
      <c r="J20" s="67"/>
    </row>
    <row r="21" spans="1:10" ht="21" customHeight="1" x14ac:dyDescent="0.3">
      <c r="A21" s="82"/>
      <c r="B21" s="83"/>
      <c r="C21" s="55"/>
      <c r="D21" s="56"/>
      <c r="E21" s="55"/>
      <c r="F21" s="14">
        <v>11040</v>
      </c>
      <c r="G21" s="14">
        <v>0</v>
      </c>
      <c r="H21" s="14">
        <f t="shared" si="0"/>
        <v>11040</v>
      </c>
      <c r="I21" s="2" t="s">
        <v>55</v>
      </c>
      <c r="J21" s="67"/>
    </row>
    <row r="22" spans="1:10" s="9" customFormat="1" ht="21" customHeight="1" x14ac:dyDescent="0.3">
      <c r="A22" s="12"/>
      <c r="B22" s="8" t="s">
        <v>25</v>
      </c>
      <c r="C22" s="15">
        <f>SUM(C17)</f>
        <v>154350</v>
      </c>
      <c r="D22" s="15">
        <f>SUM(D17)</f>
        <v>1</v>
      </c>
      <c r="E22" s="15">
        <f>SUM(E17)</f>
        <v>154350</v>
      </c>
      <c r="F22" s="15">
        <v>0</v>
      </c>
      <c r="G22" s="15">
        <f>SUM(G17:G21)</f>
        <v>0</v>
      </c>
      <c r="H22" s="15">
        <f>SUM(H17:H21)</f>
        <v>139497.5</v>
      </c>
      <c r="I22" s="13"/>
      <c r="J22" s="68"/>
    </row>
    <row r="23" spans="1:10" ht="21" customHeight="1" x14ac:dyDescent="0.3">
      <c r="A23" s="82">
        <v>4</v>
      </c>
      <c r="B23" s="83" t="s">
        <v>4</v>
      </c>
      <c r="C23" s="55">
        <v>0</v>
      </c>
      <c r="D23" s="56"/>
      <c r="E23" s="55">
        <f t="shared" si="2"/>
        <v>0</v>
      </c>
      <c r="F23" s="14"/>
      <c r="G23" s="27">
        <v>0</v>
      </c>
      <c r="H23" s="27">
        <f t="shared" ref="H23" si="5">F23+G23</f>
        <v>0</v>
      </c>
      <c r="I23" s="2"/>
      <c r="J23" s="66" t="s">
        <v>40</v>
      </c>
    </row>
    <row r="24" spans="1:10" ht="21" customHeight="1" x14ac:dyDescent="0.3">
      <c r="A24" s="82"/>
      <c r="B24" s="83"/>
      <c r="C24" s="55"/>
      <c r="D24" s="56"/>
      <c r="E24" s="55"/>
      <c r="F24" s="26"/>
      <c r="G24" s="26">
        <v>0</v>
      </c>
      <c r="H24" s="26">
        <f t="shared" si="0"/>
        <v>0</v>
      </c>
      <c r="I24" s="2"/>
      <c r="J24" s="67"/>
    </row>
    <row r="25" spans="1:10" ht="21" customHeight="1" x14ac:dyDescent="0.3">
      <c r="A25" s="82"/>
      <c r="B25" s="83"/>
      <c r="C25" s="55"/>
      <c r="D25" s="56"/>
      <c r="E25" s="55"/>
      <c r="F25" s="14">
        <v>0</v>
      </c>
      <c r="G25" s="14">
        <v>0</v>
      </c>
      <c r="H25" s="14">
        <f t="shared" si="0"/>
        <v>0</v>
      </c>
      <c r="I25" s="2"/>
      <c r="J25" s="67"/>
    </row>
    <row r="26" spans="1:10" s="9" customFormat="1" ht="21" customHeight="1" x14ac:dyDescent="0.3">
      <c r="A26" s="12"/>
      <c r="B26" s="8" t="s">
        <v>26</v>
      </c>
      <c r="C26" s="15">
        <f>SUM(C23)</f>
        <v>0</v>
      </c>
      <c r="D26" s="15">
        <f>SUM(D23)</f>
        <v>0</v>
      </c>
      <c r="E26" s="15">
        <f>SUM(E23)</f>
        <v>0</v>
      </c>
      <c r="F26" s="15">
        <f>SUM(F23:F25)</f>
        <v>0</v>
      </c>
      <c r="G26" s="15">
        <f>SUM(G23:G25)</f>
        <v>0</v>
      </c>
      <c r="H26" s="15">
        <f>SUM(H23:H25)</f>
        <v>0</v>
      </c>
      <c r="I26" s="13"/>
      <c r="J26" s="68"/>
    </row>
    <row r="27" spans="1:10" ht="21" customHeight="1" x14ac:dyDescent="0.3">
      <c r="A27" s="57">
        <v>5</v>
      </c>
      <c r="B27" s="59" t="s">
        <v>27</v>
      </c>
      <c r="C27" s="61">
        <v>0</v>
      </c>
      <c r="D27" s="57"/>
      <c r="E27" s="61">
        <f t="shared" si="2"/>
        <v>0</v>
      </c>
      <c r="F27" s="24"/>
      <c r="G27" s="21">
        <v>0</v>
      </c>
      <c r="H27" s="21">
        <f t="shared" ref="H27:H28" si="6">F27+G27</f>
        <v>0</v>
      </c>
      <c r="I27" s="2"/>
      <c r="J27" s="63" t="s">
        <v>41</v>
      </c>
    </row>
    <row r="28" spans="1:10" ht="21" customHeight="1" x14ac:dyDescent="0.3">
      <c r="A28" s="77"/>
      <c r="B28" s="85"/>
      <c r="C28" s="76"/>
      <c r="D28" s="77"/>
      <c r="E28" s="76"/>
      <c r="F28" s="24"/>
      <c r="G28" s="22">
        <v>0</v>
      </c>
      <c r="H28" s="22">
        <f t="shared" si="6"/>
        <v>0</v>
      </c>
      <c r="I28" s="2"/>
      <c r="J28" s="64"/>
    </row>
    <row r="29" spans="1:10" ht="21" customHeight="1" x14ac:dyDescent="0.3">
      <c r="A29" s="58"/>
      <c r="B29" s="60"/>
      <c r="C29" s="62"/>
      <c r="D29" s="58"/>
      <c r="E29" s="62"/>
      <c r="F29" s="24"/>
      <c r="G29" s="14">
        <v>0</v>
      </c>
      <c r="H29" s="14">
        <f t="shared" ref="H29" si="7">F29+G29</f>
        <v>0</v>
      </c>
      <c r="I29" s="2"/>
      <c r="J29" s="64"/>
    </row>
    <row r="30" spans="1:10" s="9" customFormat="1" ht="21" customHeight="1" x14ac:dyDescent="0.3">
      <c r="A30" s="12"/>
      <c r="B30" s="8" t="s">
        <v>32</v>
      </c>
      <c r="C30" s="15">
        <f>SUM(C27)</f>
        <v>0</v>
      </c>
      <c r="D30" s="15">
        <f>SUM(D27)</f>
        <v>0</v>
      </c>
      <c r="E30" s="15">
        <f>SUM(E27)</f>
        <v>0</v>
      </c>
      <c r="F30" s="15">
        <f>SUM(F27:F29)</f>
        <v>0</v>
      </c>
      <c r="G30" s="15">
        <f>SUM(G27:G29)</f>
        <v>0</v>
      </c>
      <c r="H30" s="15">
        <f>SUM(H27:H29)</f>
        <v>0</v>
      </c>
      <c r="I30" s="13"/>
      <c r="J30" s="65"/>
    </row>
    <row r="31" spans="1:10" ht="21" customHeight="1" x14ac:dyDescent="0.3">
      <c r="A31" s="82">
        <v>6</v>
      </c>
      <c r="B31" s="83" t="s">
        <v>28</v>
      </c>
      <c r="C31" s="55">
        <v>0</v>
      </c>
      <c r="D31" s="56"/>
      <c r="E31" s="55">
        <f t="shared" si="2"/>
        <v>0</v>
      </c>
      <c r="F31" s="14">
        <v>0</v>
      </c>
      <c r="G31" s="14">
        <v>0</v>
      </c>
      <c r="H31" s="14">
        <f t="shared" si="0"/>
        <v>0</v>
      </c>
      <c r="I31" s="2"/>
      <c r="J31" s="63" t="s">
        <v>42</v>
      </c>
    </row>
    <row r="32" spans="1:10" ht="21" customHeight="1" x14ac:dyDescent="0.3">
      <c r="A32" s="82"/>
      <c r="B32" s="83"/>
      <c r="C32" s="55"/>
      <c r="D32" s="56"/>
      <c r="E32" s="55"/>
      <c r="F32" s="14">
        <v>0</v>
      </c>
      <c r="G32" s="14">
        <v>0</v>
      </c>
      <c r="H32" s="14">
        <f t="shared" si="0"/>
        <v>0</v>
      </c>
      <c r="I32" s="2"/>
      <c r="J32" s="67"/>
    </row>
    <row r="33" spans="1:10" s="9" customFormat="1" ht="21" customHeight="1" x14ac:dyDescent="0.3">
      <c r="A33" s="12"/>
      <c r="B33" s="8" t="s">
        <v>33</v>
      </c>
      <c r="C33" s="15">
        <f>SUM(C31)</f>
        <v>0</v>
      </c>
      <c r="D33" s="15">
        <f>SUM(D31)</f>
        <v>0</v>
      </c>
      <c r="E33" s="15">
        <f>SUM(E31)</f>
        <v>0</v>
      </c>
      <c r="F33" s="15">
        <f>SUM(F31:F32)</f>
        <v>0</v>
      </c>
      <c r="G33" s="15">
        <f>SUM(G31:G32)</f>
        <v>0</v>
      </c>
      <c r="H33" s="15">
        <f>SUM(H31:H32)</f>
        <v>0</v>
      </c>
      <c r="I33" s="13"/>
      <c r="J33" s="68"/>
    </row>
    <row r="34" spans="1:10" ht="21" customHeight="1" x14ac:dyDescent="0.3">
      <c r="A34" s="82">
        <v>7</v>
      </c>
      <c r="B34" s="83" t="s">
        <v>29</v>
      </c>
      <c r="C34" s="55">
        <v>0</v>
      </c>
      <c r="D34" s="56"/>
      <c r="E34" s="55">
        <f t="shared" si="2"/>
        <v>0</v>
      </c>
      <c r="F34" s="14">
        <v>0</v>
      </c>
      <c r="G34" s="14">
        <v>0</v>
      </c>
      <c r="H34" s="14">
        <f t="shared" si="0"/>
        <v>0</v>
      </c>
      <c r="I34" s="2"/>
      <c r="J34" s="71"/>
    </row>
    <row r="35" spans="1:10" ht="21" customHeight="1" x14ac:dyDescent="0.3">
      <c r="A35" s="82"/>
      <c r="B35" s="83"/>
      <c r="C35" s="55"/>
      <c r="D35" s="56"/>
      <c r="E35" s="55"/>
      <c r="F35" s="14">
        <v>0</v>
      </c>
      <c r="G35" s="14">
        <v>0</v>
      </c>
      <c r="H35" s="14">
        <f t="shared" si="0"/>
        <v>0</v>
      </c>
      <c r="I35" s="2"/>
      <c r="J35" s="72"/>
    </row>
    <row r="36" spans="1:10" ht="21" customHeight="1" x14ac:dyDescent="0.3">
      <c r="A36" s="82"/>
      <c r="B36" s="83"/>
      <c r="C36" s="55"/>
      <c r="D36" s="56"/>
      <c r="E36" s="55"/>
      <c r="F36" s="14">
        <v>0</v>
      </c>
      <c r="G36" s="14">
        <v>0</v>
      </c>
      <c r="H36" s="14">
        <f t="shared" si="0"/>
        <v>0</v>
      </c>
      <c r="I36" s="2"/>
      <c r="J36" s="72"/>
    </row>
    <row r="37" spans="1:10" ht="21" customHeight="1" x14ac:dyDescent="0.3">
      <c r="A37" s="82"/>
      <c r="B37" s="83"/>
      <c r="C37" s="55"/>
      <c r="D37" s="56"/>
      <c r="E37" s="55"/>
      <c r="F37" s="14">
        <v>0</v>
      </c>
      <c r="G37" s="14">
        <v>0</v>
      </c>
      <c r="H37" s="14">
        <f t="shared" si="0"/>
        <v>0</v>
      </c>
      <c r="I37" s="2"/>
      <c r="J37" s="72"/>
    </row>
    <row r="38" spans="1:10" s="9" customFormat="1" ht="21" customHeight="1" x14ac:dyDescent="0.3">
      <c r="A38" s="12"/>
      <c r="B38" s="8" t="s">
        <v>34</v>
      </c>
      <c r="C38" s="15">
        <f>SUM(C34)</f>
        <v>0</v>
      </c>
      <c r="D38" s="15">
        <f t="shared" ref="D38:E38" si="8">SUM(D34)</f>
        <v>0</v>
      </c>
      <c r="E38" s="15">
        <f t="shared" si="8"/>
        <v>0</v>
      </c>
      <c r="F38" s="15">
        <f>SUM(F34:F37)</f>
        <v>0</v>
      </c>
      <c r="G38" s="15">
        <f t="shared" ref="G38:H38" si="9">SUM(G34:G37)</f>
        <v>0</v>
      </c>
      <c r="H38" s="15">
        <f t="shared" si="9"/>
        <v>0</v>
      </c>
      <c r="I38" s="13"/>
      <c r="J38" s="73"/>
    </row>
    <row r="39" spans="1:10" ht="21" customHeight="1" x14ac:dyDescent="0.3">
      <c r="A39" s="82">
        <v>8</v>
      </c>
      <c r="B39" s="83" t="s">
        <v>3</v>
      </c>
      <c r="C39" s="55">
        <v>0</v>
      </c>
      <c r="D39" s="56"/>
      <c r="E39" s="55">
        <f t="shared" si="2"/>
        <v>0</v>
      </c>
      <c r="F39" s="14">
        <v>0</v>
      </c>
      <c r="G39" s="14">
        <v>0</v>
      </c>
      <c r="H39" s="14">
        <f t="shared" si="0"/>
        <v>0</v>
      </c>
      <c r="I39" s="2"/>
      <c r="J39" s="66" t="s">
        <v>43</v>
      </c>
    </row>
    <row r="40" spans="1:10" ht="21" customHeight="1" x14ac:dyDescent="0.3">
      <c r="A40" s="82"/>
      <c r="B40" s="83"/>
      <c r="C40" s="55"/>
      <c r="D40" s="56"/>
      <c r="E40" s="55"/>
      <c r="F40" s="14">
        <v>0</v>
      </c>
      <c r="G40" s="14">
        <v>0</v>
      </c>
      <c r="H40" s="14">
        <f t="shared" si="0"/>
        <v>0</v>
      </c>
      <c r="I40" s="2"/>
      <c r="J40" s="67"/>
    </row>
    <row r="41" spans="1:10" s="9" customFormat="1" ht="21" customHeight="1" x14ac:dyDescent="0.3">
      <c r="A41" s="12"/>
      <c r="B41" s="8" t="s">
        <v>30</v>
      </c>
      <c r="C41" s="15">
        <f>SUM(C39)</f>
        <v>0</v>
      </c>
      <c r="D41" s="15">
        <f t="shared" ref="D41:E41" si="10">SUM(D39)</f>
        <v>0</v>
      </c>
      <c r="E41" s="15">
        <f t="shared" si="10"/>
        <v>0</v>
      </c>
      <c r="F41" s="15">
        <f>SUM(F39:F40)</f>
        <v>0</v>
      </c>
      <c r="G41" s="15">
        <f t="shared" ref="G41:H41" si="11">SUM(G39:G40)</f>
        <v>0</v>
      </c>
      <c r="H41" s="15">
        <f t="shared" si="11"/>
        <v>0</v>
      </c>
      <c r="I41" s="13"/>
      <c r="J41" s="68"/>
    </row>
    <row r="42" spans="1:10" ht="21" customHeight="1" x14ac:dyDescent="0.3">
      <c r="A42" s="82">
        <v>9</v>
      </c>
      <c r="B42" s="83" t="s">
        <v>31</v>
      </c>
      <c r="C42" s="55">
        <v>0</v>
      </c>
      <c r="D42" s="56"/>
      <c r="E42" s="55">
        <f t="shared" si="2"/>
        <v>0</v>
      </c>
      <c r="F42" s="14">
        <v>0</v>
      </c>
      <c r="G42" s="14">
        <v>0</v>
      </c>
      <c r="H42" s="14">
        <f t="shared" si="0"/>
        <v>0</v>
      </c>
      <c r="I42" s="2"/>
      <c r="J42" s="63" t="s">
        <v>44</v>
      </c>
    </row>
    <row r="43" spans="1:10" ht="21" customHeight="1" x14ac:dyDescent="0.3">
      <c r="A43" s="82"/>
      <c r="B43" s="83"/>
      <c r="C43" s="55"/>
      <c r="D43" s="56"/>
      <c r="E43" s="55"/>
      <c r="F43" s="14">
        <v>0</v>
      </c>
      <c r="G43" s="14">
        <v>0</v>
      </c>
      <c r="H43" s="14">
        <f t="shared" si="0"/>
        <v>0</v>
      </c>
      <c r="I43" s="2"/>
      <c r="J43" s="64"/>
    </row>
    <row r="44" spans="1:10" ht="21" customHeight="1" x14ac:dyDescent="0.3">
      <c r="A44" s="82"/>
      <c r="B44" s="83"/>
      <c r="C44" s="55"/>
      <c r="D44" s="56"/>
      <c r="E44" s="55"/>
      <c r="F44" s="14">
        <v>0</v>
      </c>
      <c r="G44" s="14">
        <v>0</v>
      </c>
      <c r="H44" s="14">
        <f t="shared" si="0"/>
        <v>0</v>
      </c>
      <c r="I44" s="2"/>
      <c r="J44" s="64"/>
    </row>
    <row r="45" spans="1:10" s="9" customFormat="1" ht="21" customHeight="1" x14ac:dyDescent="0.3">
      <c r="A45" s="12"/>
      <c r="B45" s="8" t="s">
        <v>35</v>
      </c>
      <c r="C45" s="15">
        <f>SUM(C42)</f>
        <v>0</v>
      </c>
      <c r="D45" s="15">
        <f t="shared" ref="D45:E45" si="12">SUM(D42)</f>
        <v>0</v>
      </c>
      <c r="E45" s="15">
        <f t="shared" si="12"/>
        <v>0</v>
      </c>
      <c r="F45" s="15">
        <f>SUM(F42:F44)</f>
        <v>0</v>
      </c>
      <c r="G45" s="15">
        <f t="shared" ref="G45:H45" si="13">SUM(G42:G44)</f>
        <v>0</v>
      </c>
      <c r="H45" s="15">
        <f t="shared" si="13"/>
        <v>0</v>
      </c>
      <c r="I45" s="13"/>
      <c r="J45" s="65"/>
    </row>
    <row r="46" spans="1:10" ht="21" customHeight="1" x14ac:dyDescent="0.3">
      <c r="A46" s="57">
        <v>10</v>
      </c>
      <c r="B46" s="83" t="s">
        <v>5</v>
      </c>
      <c r="C46" s="55">
        <v>0</v>
      </c>
      <c r="D46" s="56"/>
      <c r="E46" s="55">
        <f t="shared" si="2"/>
        <v>0</v>
      </c>
      <c r="F46" s="24">
        <v>0</v>
      </c>
      <c r="G46" s="14">
        <v>0</v>
      </c>
      <c r="H46" s="14">
        <f t="shared" si="0"/>
        <v>0</v>
      </c>
      <c r="I46" s="2"/>
      <c r="J46" s="71"/>
    </row>
    <row r="47" spans="1:10" ht="21" customHeight="1" x14ac:dyDescent="0.3">
      <c r="A47" s="77"/>
      <c r="B47" s="83"/>
      <c r="C47" s="55"/>
      <c r="D47" s="56"/>
      <c r="E47" s="55"/>
      <c r="F47" s="14">
        <v>0</v>
      </c>
      <c r="G47" s="14">
        <v>0</v>
      </c>
      <c r="H47" s="14">
        <f t="shared" ref="H47:H52" si="14">F47+G47</f>
        <v>0</v>
      </c>
      <c r="I47" s="2"/>
      <c r="J47" s="72"/>
    </row>
    <row r="48" spans="1:10" ht="21" customHeight="1" x14ac:dyDescent="0.3">
      <c r="A48" s="77"/>
      <c r="B48" s="83"/>
      <c r="C48" s="55"/>
      <c r="D48" s="56"/>
      <c r="E48" s="55"/>
      <c r="F48" s="14">
        <v>0</v>
      </c>
      <c r="G48" s="14">
        <v>0</v>
      </c>
      <c r="H48" s="14">
        <f t="shared" si="14"/>
        <v>0</v>
      </c>
      <c r="I48" s="2"/>
      <c r="J48" s="72"/>
    </row>
    <row r="49" spans="1:10" ht="21" customHeight="1" x14ac:dyDescent="0.3">
      <c r="A49" s="77"/>
      <c r="B49" s="83"/>
      <c r="C49" s="55"/>
      <c r="D49" s="56"/>
      <c r="E49" s="55"/>
      <c r="F49" s="14">
        <v>0</v>
      </c>
      <c r="G49" s="14">
        <v>0</v>
      </c>
      <c r="H49" s="14">
        <f t="shared" si="14"/>
        <v>0</v>
      </c>
      <c r="I49" s="2"/>
      <c r="J49" s="72"/>
    </row>
    <row r="50" spans="1:10" ht="21" customHeight="1" x14ac:dyDescent="0.3">
      <c r="A50" s="77"/>
      <c r="B50" s="83"/>
      <c r="C50" s="55"/>
      <c r="D50" s="56"/>
      <c r="E50" s="55"/>
      <c r="F50" s="14">
        <v>0</v>
      </c>
      <c r="G50" s="14">
        <v>0</v>
      </c>
      <c r="H50" s="14">
        <f t="shared" si="14"/>
        <v>0</v>
      </c>
      <c r="I50" s="2"/>
      <c r="J50" s="72"/>
    </row>
    <row r="51" spans="1:10" ht="21" customHeight="1" x14ac:dyDescent="0.3">
      <c r="A51" s="77"/>
      <c r="B51" s="83"/>
      <c r="C51" s="55"/>
      <c r="D51" s="56"/>
      <c r="E51" s="55"/>
      <c r="F51" s="14">
        <v>0</v>
      </c>
      <c r="G51" s="14">
        <v>0</v>
      </c>
      <c r="H51" s="14">
        <f t="shared" si="14"/>
        <v>0</v>
      </c>
      <c r="I51" s="2"/>
      <c r="J51" s="72"/>
    </row>
    <row r="52" spans="1:10" ht="21" customHeight="1" x14ac:dyDescent="0.3">
      <c r="A52" s="58"/>
      <c r="B52" s="83"/>
      <c r="C52" s="55"/>
      <c r="D52" s="56"/>
      <c r="E52" s="55"/>
      <c r="F52" s="14">
        <v>0</v>
      </c>
      <c r="G52" s="14">
        <v>0</v>
      </c>
      <c r="H52" s="14">
        <f t="shared" si="14"/>
        <v>0</v>
      </c>
      <c r="I52" s="2"/>
      <c r="J52" s="72"/>
    </row>
    <row r="53" spans="1:10" s="9" customFormat="1" ht="21" customHeight="1" x14ac:dyDescent="0.3">
      <c r="A53" s="12"/>
      <c r="B53" s="8" t="s">
        <v>36</v>
      </c>
      <c r="C53" s="15">
        <f>SUM(C46)</f>
        <v>0</v>
      </c>
      <c r="D53" s="15">
        <f t="shared" ref="D53:E53" si="15">SUM(D46)</f>
        <v>0</v>
      </c>
      <c r="E53" s="15">
        <f t="shared" si="15"/>
        <v>0</v>
      </c>
      <c r="F53" s="15">
        <f>SUM(F46:F52)</f>
        <v>0</v>
      </c>
      <c r="G53" s="15">
        <f t="shared" ref="G53:H53" si="16">SUM(G46:G52)</f>
        <v>0</v>
      </c>
      <c r="H53" s="15">
        <f t="shared" si="16"/>
        <v>0</v>
      </c>
      <c r="I53" s="13"/>
      <c r="J53" s="73"/>
    </row>
    <row r="54" spans="1:10" ht="21" customHeight="1" x14ac:dyDescent="0.3">
      <c r="A54" s="12"/>
      <c r="B54" s="8" t="s">
        <v>37</v>
      </c>
      <c r="C54" s="15">
        <f>SUM(C53,C45,C41,C38,C33,C30,C26,C22,C16,C13)</f>
        <v>154350</v>
      </c>
      <c r="D54" s="15">
        <f>SUM(D53,D45,D41,D38,D33,D30,D26,D22,D16,D13)</f>
        <v>1</v>
      </c>
      <c r="E54" s="15">
        <f>SUM(E53,E45,E41,E38,E33,E30,E26,E22,E16,E13)</f>
        <v>154350</v>
      </c>
      <c r="F54" s="15">
        <f>SUM(F53,F45,F41,F38,F33,F30,F26,F22,F16,F13)</f>
        <v>0</v>
      </c>
      <c r="G54" s="15">
        <f>SUM(G53,G45,G41,G38,G33,G30,G26,G22,G16,G13)</f>
        <v>0</v>
      </c>
      <c r="H54" s="15">
        <f>SUM(H53,H45,H41,H38,H33,H30,H26,H22,H16,H13)</f>
        <v>139497.5</v>
      </c>
      <c r="I54" s="13"/>
      <c r="J54" s="17"/>
    </row>
    <row r="58" spans="1:10" ht="21" customHeight="1" x14ac:dyDescent="0.3">
      <c r="A58" s="80" t="s">
        <v>12</v>
      </c>
      <c r="B58" s="81"/>
      <c r="C58" s="78" t="s">
        <v>13</v>
      </c>
      <c r="D58" s="78"/>
      <c r="E58" s="78" t="s">
        <v>17</v>
      </c>
      <c r="F58" s="78"/>
      <c r="G58" s="78" t="s">
        <v>18</v>
      </c>
      <c r="H58" s="78"/>
      <c r="I58" s="10" t="s">
        <v>14</v>
      </c>
    </row>
    <row r="59" spans="1:10" ht="21" customHeight="1" x14ac:dyDescent="0.3">
      <c r="A59" s="84">
        <f>E54</f>
        <v>154350</v>
      </c>
      <c r="B59" s="79"/>
      <c r="C59" s="79">
        <f>H54</f>
        <v>139497.5</v>
      </c>
      <c r="D59" s="79"/>
      <c r="E59" s="79">
        <f>F54</f>
        <v>0</v>
      </c>
      <c r="F59" s="79"/>
      <c r="G59" s="79">
        <f>G54</f>
        <v>0</v>
      </c>
      <c r="H59" s="79"/>
      <c r="I59" s="11">
        <f>A59-C59</f>
        <v>14852.5</v>
      </c>
    </row>
    <row r="61" spans="1:10" ht="21" customHeight="1" x14ac:dyDescent="0.3">
      <c r="A61" s="18" t="s">
        <v>47</v>
      </c>
      <c r="B61" s="19"/>
      <c r="C61" s="20" t="s">
        <v>48</v>
      </c>
      <c r="D61" s="18"/>
      <c r="E61" s="18" t="s">
        <v>49</v>
      </c>
      <c r="F61" s="18"/>
      <c r="G61" s="18" t="s">
        <v>50</v>
      </c>
      <c r="H61" s="18"/>
      <c r="I61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1"/>
    <mergeCell ref="B23:B25"/>
    <mergeCell ref="B31:B32"/>
    <mergeCell ref="B34:B37"/>
    <mergeCell ref="B39:B40"/>
    <mergeCell ref="B27:B29"/>
    <mergeCell ref="A17:A21"/>
    <mergeCell ref="A23:A25"/>
    <mergeCell ref="A31:A32"/>
    <mergeCell ref="A34:A37"/>
    <mergeCell ref="A39:A40"/>
    <mergeCell ref="A27:A29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C17:C21"/>
    <mergeCell ref="E17:E21"/>
    <mergeCell ref="D17:D21"/>
    <mergeCell ref="D23:D25"/>
    <mergeCell ref="C27:C29"/>
    <mergeCell ref="D27:D29"/>
    <mergeCell ref="E27:E29"/>
    <mergeCell ref="C23:C25"/>
    <mergeCell ref="E23:E25"/>
    <mergeCell ref="J14:J16"/>
    <mergeCell ref="J39:J41"/>
    <mergeCell ref="J4:J5"/>
    <mergeCell ref="H4:I5"/>
    <mergeCell ref="J46:J53"/>
    <mergeCell ref="J17:J22"/>
    <mergeCell ref="J6:J7"/>
    <mergeCell ref="J8:J13"/>
    <mergeCell ref="J23:J26"/>
    <mergeCell ref="J34:J38"/>
    <mergeCell ref="J42:J45"/>
    <mergeCell ref="J27:J30"/>
    <mergeCell ref="J31:J33"/>
    <mergeCell ref="A14:A15"/>
    <mergeCell ref="B14:B15"/>
    <mergeCell ref="C14:C15"/>
    <mergeCell ref="D14:D15"/>
    <mergeCell ref="E14:E15"/>
    <mergeCell ref="C31:C32"/>
    <mergeCell ref="D31:D32"/>
    <mergeCell ref="E31:E32"/>
    <mergeCell ref="C34:C37"/>
    <mergeCell ref="D46:D52"/>
    <mergeCell ref="E46:E52"/>
    <mergeCell ref="D34:D37"/>
    <mergeCell ref="E34:E37"/>
    <mergeCell ref="C39:C40"/>
    <mergeCell ref="E39:E40"/>
    <mergeCell ref="D39:D40"/>
  </mergeCells>
  <phoneticPr fontId="1" type="noConversion"/>
  <pageMargins left="0.7" right="0.7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E8AE1-E08F-47F3-AC72-8113CF689C11}">
  <sheetPr>
    <pageSetUpPr fitToPage="1"/>
  </sheetPr>
  <dimension ref="A1:M39"/>
  <sheetViews>
    <sheetView tabSelected="1" workbookViewId="0">
      <selection activeCell="H32" sqref="H32:H33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1:13" x14ac:dyDescent="0.3">
      <c r="A1" t="s">
        <v>93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3" ht="17.649999999999999" x14ac:dyDescent="0.3">
      <c r="B3" s="86" t="s">
        <v>60</v>
      </c>
      <c r="C3" s="86"/>
      <c r="D3" s="86"/>
      <c r="E3" s="86"/>
      <c r="F3" s="86"/>
      <c r="G3" s="86"/>
      <c r="H3" s="86"/>
      <c r="I3" s="86"/>
      <c r="J3" s="86"/>
      <c r="K3" s="86"/>
    </row>
    <row r="4" spans="1:13" ht="15" x14ac:dyDescent="0.3">
      <c r="B4" s="29"/>
      <c r="C4" s="29"/>
      <c r="D4" s="29"/>
      <c r="E4" s="29"/>
      <c r="F4" s="29"/>
      <c r="G4" s="29"/>
      <c r="H4" s="29"/>
      <c r="I4" s="29"/>
      <c r="J4" s="29"/>
      <c r="K4" s="30"/>
    </row>
    <row r="5" spans="1:13" ht="20.100000000000001" customHeight="1" x14ac:dyDescent="0.3">
      <c r="B5" s="31"/>
      <c r="C5" s="32"/>
      <c r="D5" s="33" t="s">
        <v>61</v>
      </c>
      <c r="E5" s="33"/>
      <c r="F5" s="100" t="s">
        <v>62</v>
      </c>
      <c r="G5" s="100"/>
      <c r="H5" s="33" t="s">
        <v>63</v>
      </c>
      <c r="I5" s="32"/>
      <c r="J5" s="100" t="s">
        <v>96</v>
      </c>
      <c r="K5" s="101"/>
    </row>
    <row r="6" spans="1:13" ht="20.100000000000001" customHeight="1" x14ac:dyDescent="0.3">
      <c r="B6" s="34"/>
      <c r="C6" s="35"/>
      <c r="D6" s="36" t="s">
        <v>64</v>
      </c>
      <c r="E6" s="36"/>
      <c r="F6" s="102" t="s">
        <v>65</v>
      </c>
      <c r="G6" s="102"/>
      <c r="H6" s="36" t="s">
        <v>66</v>
      </c>
      <c r="I6" s="35"/>
      <c r="J6" s="102" t="s">
        <v>67</v>
      </c>
      <c r="K6" s="103"/>
    </row>
    <row r="7" spans="1:13" ht="20.100000000000001" customHeight="1" x14ac:dyDescent="0.3">
      <c r="B7" s="34"/>
      <c r="C7" s="35"/>
      <c r="D7" s="36" t="s">
        <v>68</v>
      </c>
      <c r="E7" s="36"/>
      <c r="F7" s="104" t="s">
        <v>95</v>
      </c>
      <c r="G7" s="102"/>
      <c r="H7" s="36" t="s">
        <v>69</v>
      </c>
      <c r="I7" s="35"/>
      <c r="J7" s="102">
        <v>1.21</v>
      </c>
      <c r="K7" s="103"/>
    </row>
    <row r="8" spans="1:13" ht="20.100000000000001" customHeight="1" x14ac:dyDescent="0.3">
      <c r="B8" s="37"/>
      <c r="C8" s="38"/>
      <c r="D8" s="39"/>
      <c r="E8" s="39"/>
      <c r="F8" s="40"/>
      <c r="G8" s="40"/>
      <c r="H8" s="39" t="s">
        <v>70</v>
      </c>
      <c r="I8" s="38"/>
      <c r="J8" s="98" t="s">
        <v>94</v>
      </c>
      <c r="K8" s="99"/>
    </row>
    <row r="9" spans="1:13" ht="20.100000000000001" customHeight="1" x14ac:dyDescent="0.3"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3" ht="20.100000000000001" customHeight="1" x14ac:dyDescent="0.3">
      <c r="B10" s="90" t="s">
        <v>71</v>
      </c>
      <c r="C10" s="92"/>
      <c r="D10" s="41" t="s">
        <v>72</v>
      </c>
      <c r="E10" s="90" t="s">
        <v>73</v>
      </c>
      <c r="F10" s="92"/>
      <c r="G10" s="42" t="s">
        <v>74</v>
      </c>
      <c r="H10" s="43" t="s">
        <v>75</v>
      </c>
      <c r="I10" s="90" t="s">
        <v>76</v>
      </c>
      <c r="J10" s="92"/>
      <c r="K10" s="42" t="s">
        <v>77</v>
      </c>
    </row>
    <row r="11" spans="1:13" ht="20.100000000000001" customHeight="1" x14ac:dyDescent="0.3">
      <c r="B11" s="107">
        <v>1</v>
      </c>
      <c r="C11" s="108"/>
      <c r="D11" s="109" t="s">
        <v>78</v>
      </c>
      <c r="E11" s="107" t="s">
        <v>79</v>
      </c>
      <c r="F11" s="108"/>
      <c r="G11" s="53">
        <v>0</v>
      </c>
      <c r="H11" s="53"/>
      <c r="I11" s="96"/>
      <c r="J11" s="97"/>
      <c r="K11" s="48" t="s">
        <v>80</v>
      </c>
    </row>
    <row r="12" spans="1:13" ht="23" customHeight="1" x14ac:dyDescent="0.3">
      <c r="B12" s="107">
        <v>2</v>
      </c>
      <c r="C12" s="108"/>
      <c r="D12" s="110"/>
      <c r="E12" s="112" t="s">
        <v>81</v>
      </c>
      <c r="F12" s="113"/>
      <c r="G12" s="120">
        <v>98</v>
      </c>
      <c r="H12" s="120">
        <v>98</v>
      </c>
      <c r="I12" s="96"/>
      <c r="J12" s="97"/>
      <c r="K12" s="54" t="s">
        <v>106</v>
      </c>
      <c r="L12" s="117"/>
    </row>
    <row r="13" spans="1:13" ht="23" customHeight="1" x14ac:dyDescent="0.3">
      <c r="B13" s="44"/>
      <c r="C13" s="45"/>
      <c r="D13" s="110"/>
      <c r="E13" s="114"/>
      <c r="F13" s="115"/>
      <c r="G13" s="53">
        <v>104</v>
      </c>
      <c r="H13" s="53">
        <v>104</v>
      </c>
      <c r="I13" s="46"/>
      <c r="J13" s="47"/>
      <c r="K13" s="48" t="s">
        <v>107</v>
      </c>
      <c r="L13" s="117"/>
    </row>
    <row r="14" spans="1:13" ht="23" customHeight="1" x14ac:dyDescent="0.3">
      <c r="B14" s="44"/>
      <c r="C14" s="45"/>
      <c r="D14" s="110"/>
      <c r="E14" s="114"/>
      <c r="F14" s="115"/>
      <c r="G14" s="53">
        <v>108</v>
      </c>
      <c r="H14" s="53">
        <v>108</v>
      </c>
      <c r="I14" s="46"/>
      <c r="J14" s="47"/>
      <c r="K14" s="48" t="s">
        <v>108</v>
      </c>
      <c r="L14" s="117"/>
    </row>
    <row r="15" spans="1:13" ht="23" customHeight="1" x14ac:dyDescent="0.3">
      <c r="B15" s="44"/>
      <c r="C15" s="45"/>
      <c r="D15" s="110"/>
      <c r="E15" s="114"/>
      <c r="F15" s="115"/>
      <c r="G15" s="53">
        <v>519.1</v>
      </c>
      <c r="H15" s="53">
        <v>519.1</v>
      </c>
      <c r="I15" s="46"/>
      <c r="J15" s="47"/>
      <c r="K15" s="48" t="s">
        <v>99</v>
      </c>
      <c r="L15" s="117"/>
    </row>
    <row r="16" spans="1:13" ht="20.100000000000001" customHeight="1" x14ac:dyDescent="0.3">
      <c r="B16" s="107">
        <v>3</v>
      </c>
      <c r="C16" s="108"/>
      <c r="D16" s="110"/>
      <c r="E16" s="107" t="s">
        <v>82</v>
      </c>
      <c r="F16" s="108"/>
      <c r="G16" s="53">
        <v>0</v>
      </c>
      <c r="H16" s="53"/>
      <c r="I16" s="96"/>
      <c r="J16" s="97"/>
      <c r="K16" s="48" t="s">
        <v>80</v>
      </c>
      <c r="L16" s="118"/>
      <c r="M16" s="116"/>
    </row>
    <row r="17" spans="2:13" ht="20.100000000000001" customHeight="1" x14ac:dyDescent="0.3">
      <c r="B17" s="107">
        <v>4</v>
      </c>
      <c r="C17" s="108"/>
      <c r="D17" s="110"/>
      <c r="E17" s="112" t="s">
        <v>83</v>
      </c>
      <c r="F17" s="113"/>
      <c r="G17" s="120">
        <v>455</v>
      </c>
      <c r="H17" s="121">
        <v>455</v>
      </c>
      <c r="I17" s="96"/>
      <c r="J17" s="97"/>
      <c r="K17" s="54" t="s">
        <v>104</v>
      </c>
      <c r="L17" s="118"/>
      <c r="M17" s="116"/>
    </row>
    <row r="18" spans="2:13" ht="20.100000000000001" customHeight="1" x14ac:dyDescent="0.3">
      <c r="B18" s="44"/>
      <c r="C18" s="45"/>
      <c r="D18" s="110"/>
      <c r="E18" s="114"/>
      <c r="F18" s="115"/>
      <c r="G18" s="120">
        <v>14.86</v>
      </c>
      <c r="H18" s="121">
        <v>14.86</v>
      </c>
      <c r="I18" s="46"/>
      <c r="J18" s="47"/>
      <c r="K18" s="54" t="s">
        <v>109</v>
      </c>
      <c r="L18" s="118"/>
      <c r="M18" s="116"/>
    </row>
    <row r="19" spans="2:13" ht="20.100000000000001" customHeight="1" x14ac:dyDescent="0.3">
      <c r="B19" s="44"/>
      <c r="C19" s="45"/>
      <c r="D19" s="110"/>
      <c r="E19" s="114"/>
      <c r="F19" s="115"/>
      <c r="G19" s="120">
        <v>590</v>
      </c>
      <c r="H19" s="121">
        <v>590</v>
      </c>
      <c r="I19" s="46"/>
      <c r="J19" s="47"/>
      <c r="K19" s="54" t="s">
        <v>112</v>
      </c>
      <c r="L19" s="118"/>
      <c r="M19" s="116"/>
    </row>
    <row r="20" spans="2:13" ht="20.100000000000001" customHeight="1" x14ac:dyDescent="0.3">
      <c r="B20" s="44"/>
      <c r="C20" s="45"/>
      <c r="D20" s="110"/>
      <c r="E20" s="114"/>
      <c r="F20" s="115"/>
      <c r="G20" s="120">
        <v>155</v>
      </c>
      <c r="H20" s="121">
        <v>155</v>
      </c>
      <c r="I20" s="46"/>
      <c r="J20" s="47"/>
      <c r="K20" s="54" t="s">
        <v>115</v>
      </c>
      <c r="L20" s="118"/>
      <c r="M20" s="116"/>
    </row>
    <row r="21" spans="2:13" ht="20.100000000000001" customHeight="1" x14ac:dyDescent="0.3">
      <c r="B21" s="44"/>
      <c r="C21" s="45"/>
      <c r="D21" s="110"/>
      <c r="E21" s="114"/>
      <c r="F21" s="115"/>
      <c r="G21" s="120">
        <v>134</v>
      </c>
      <c r="H21" s="121">
        <v>134</v>
      </c>
      <c r="I21" s="96"/>
      <c r="J21" s="97"/>
      <c r="K21" s="54" t="s">
        <v>105</v>
      </c>
      <c r="L21" s="118"/>
      <c r="M21" s="116"/>
    </row>
    <row r="22" spans="2:13" ht="20.100000000000001" customHeight="1" x14ac:dyDescent="0.3">
      <c r="B22" s="44"/>
      <c r="C22" s="45"/>
      <c r="D22" s="110"/>
      <c r="E22" s="114"/>
      <c r="F22" s="115"/>
      <c r="G22" s="120">
        <v>420.5</v>
      </c>
      <c r="H22" s="121">
        <v>420.5</v>
      </c>
      <c r="I22" s="96"/>
      <c r="J22" s="97"/>
      <c r="K22" s="54" t="s">
        <v>56</v>
      </c>
      <c r="L22" s="118"/>
      <c r="M22" s="116"/>
    </row>
    <row r="23" spans="2:13" ht="20.100000000000001" customHeight="1" x14ac:dyDescent="0.3">
      <c r="B23" s="44"/>
      <c r="C23" s="45"/>
      <c r="D23" s="110"/>
      <c r="E23" s="114"/>
      <c r="F23" s="115"/>
      <c r="G23" s="120">
        <v>900</v>
      </c>
      <c r="H23" s="120">
        <v>900</v>
      </c>
      <c r="I23" s="46"/>
      <c r="J23" s="47"/>
      <c r="K23" s="54" t="s">
        <v>57</v>
      </c>
      <c r="L23" s="118"/>
      <c r="M23" s="116"/>
    </row>
    <row r="24" spans="2:13" ht="20.100000000000001" customHeight="1" x14ac:dyDescent="0.3">
      <c r="B24" s="44"/>
      <c r="C24" s="45"/>
      <c r="D24" s="110"/>
      <c r="E24" s="114"/>
      <c r="F24" s="115"/>
      <c r="G24" s="120">
        <v>320</v>
      </c>
      <c r="H24" s="120">
        <v>320</v>
      </c>
      <c r="I24" s="46"/>
      <c r="J24" s="47"/>
      <c r="K24" s="54" t="s">
        <v>58</v>
      </c>
      <c r="L24" s="118"/>
      <c r="M24" s="116"/>
    </row>
    <row r="25" spans="2:13" ht="20.100000000000001" customHeight="1" x14ac:dyDescent="0.3">
      <c r="B25" s="44"/>
      <c r="C25" s="45"/>
      <c r="D25" s="110"/>
      <c r="E25" s="114"/>
      <c r="F25" s="115"/>
      <c r="G25" s="120">
        <v>48</v>
      </c>
      <c r="H25" s="120">
        <v>48</v>
      </c>
      <c r="I25" s="46"/>
      <c r="J25" s="47"/>
      <c r="K25" s="54" t="s">
        <v>59</v>
      </c>
      <c r="L25" s="118"/>
      <c r="M25" s="116"/>
    </row>
    <row r="26" spans="2:13" ht="20.100000000000001" customHeight="1" x14ac:dyDescent="0.3">
      <c r="B26" s="44"/>
      <c r="C26" s="45"/>
      <c r="D26" s="110"/>
      <c r="E26" s="114"/>
      <c r="F26" s="115"/>
      <c r="G26" s="53">
        <v>223.6</v>
      </c>
      <c r="H26" s="53">
        <v>223.6</v>
      </c>
      <c r="I26" s="46"/>
      <c r="J26" s="47"/>
      <c r="K26" s="48" t="s">
        <v>103</v>
      </c>
      <c r="L26" s="118"/>
      <c r="M26" s="116"/>
    </row>
    <row r="27" spans="2:13" ht="20.100000000000001" customHeight="1" x14ac:dyDescent="0.3">
      <c r="B27" s="44"/>
      <c r="C27" s="45"/>
      <c r="D27" s="110"/>
      <c r="E27" s="114"/>
      <c r="F27" s="115"/>
      <c r="G27" s="53">
        <v>119</v>
      </c>
      <c r="H27" s="53">
        <v>119</v>
      </c>
      <c r="I27" s="46"/>
      <c r="J27" s="47"/>
      <c r="K27" s="48" t="s">
        <v>113</v>
      </c>
      <c r="L27" s="118"/>
      <c r="M27" s="116"/>
    </row>
    <row r="28" spans="2:13" ht="20.100000000000001" customHeight="1" x14ac:dyDescent="0.3">
      <c r="B28" s="44"/>
      <c r="C28" s="45"/>
      <c r="D28" s="110"/>
      <c r="E28" s="114"/>
      <c r="F28" s="115"/>
      <c r="G28" s="53">
        <v>119.78</v>
      </c>
      <c r="H28" s="53"/>
      <c r="I28" s="46"/>
      <c r="J28" s="47">
        <v>119.78</v>
      </c>
      <c r="K28" s="48" t="s">
        <v>110</v>
      </c>
      <c r="L28" s="118"/>
      <c r="M28" s="116"/>
    </row>
    <row r="29" spans="2:13" ht="20.100000000000001" customHeight="1" x14ac:dyDescent="0.3">
      <c r="B29" s="44"/>
      <c r="C29" s="45"/>
      <c r="D29" s="110"/>
      <c r="E29" s="114"/>
      <c r="F29" s="115"/>
      <c r="G29" s="53">
        <v>276</v>
      </c>
      <c r="H29" s="53">
        <v>276</v>
      </c>
      <c r="I29" s="46"/>
      <c r="J29" s="47"/>
      <c r="K29" s="48" t="s">
        <v>114</v>
      </c>
      <c r="L29" s="118"/>
      <c r="M29" s="116"/>
    </row>
    <row r="30" spans="2:13" ht="20.100000000000001" customHeight="1" x14ac:dyDescent="0.3">
      <c r="B30" s="44"/>
      <c r="C30" s="45"/>
      <c r="D30" s="110"/>
      <c r="E30" s="114"/>
      <c r="F30" s="115"/>
      <c r="G30" s="53">
        <v>770</v>
      </c>
      <c r="H30" s="53"/>
      <c r="I30" s="46"/>
      <c r="J30" s="47">
        <v>770</v>
      </c>
      <c r="K30" s="48" t="s">
        <v>111</v>
      </c>
      <c r="L30" s="117"/>
    </row>
    <row r="31" spans="2:13" ht="20.100000000000001" customHeight="1" x14ac:dyDescent="0.3">
      <c r="B31" s="107">
        <v>5</v>
      </c>
      <c r="C31" s="108"/>
      <c r="D31" s="109" t="s">
        <v>84</v>
      </c>
      <c r="E31" s="95" t="s">
        <v>85</v>
      </c>
      <c r="F31" s="95"/>
      <c r="G31" s="53">
        <v>10</v>
      </c>
      <c r="H31" s="53">
        <v>10</v>
      </c>
      <c r="I31" s="96"/>
      <c r="J31" s="97"/>
      <c r="K31" s="48"/>
    </row>
    <row r="32" spans="2:13" ht="20.100000000000001" customHeight="1" x14ac:dyDescent="0.3">
      <c r="B32" s="107">
        <v>6</v>
      </c>
      <c r="C32" s="108"/>
      <c r="D32" s="110"/>
      <c r="E32" s="95" t="s">
        <v>100</v>
      </c>
      <c r="F32" s="95"/>
      <c r="G32" s="53">
        <v>170</v>
      </c>
      <c r="H32" s="53">
        <v>170</v>
      </c>
      <c r="I32" s="96"/>
      <c r="J32" s="97"/>
      <c r="K32" s="48" t="s">
        <v>102</v>
      </c>
    </row>
    <row r="33" spans="2:11" ht="20.100000000000001" customHeight="1" x14ac:dyDescent="0.3">
      <c r="B33" s="107">
        <v>7</v>
      </c>
      <c r="C33" s="108"/>
      <c r="D33" s="111"/>
      <c r="E33" s="95" t="s">
        <v>101</v>
      </c>
      <c r="F33" s="95"/>
      <c r="G33" s="53">
        <v>65</v>
      </c>
      <c r="H33" s="53">
        <v>65</v>
      </c>
      <c r="I33" s="96"/>
      <c r="J33" s="97"/>
      <c r="K33" s="48"/>
    </row>
    <row r="34" spans="2:11" ht="20.100000000000001" customHeight="1" x14ac:dyDescent="0.3">
      <c r="B34" s="90" t="s">
        <v>86</v>
      </c>
      <c r="C34" s="91"/>
      <c r="D34" s="91"/>
      <c r="E34" s="91"/>
      <c r="F34" s="92"/>
      <c r="G34" s="49">
        <f>SUM(G11:G33)</f>
        <v>5619.8399999999992</v>
      </c>
      <c r="H34" s="49">
        <f>SUM(H11:H33)</f>
        <v>4730.0599999999995</v>
      </c>
      <c r="I34" s="93">
        <f>SUM(I11:J33)</f>
        <v>889.78</v>
      </c>
      <c r="J34" s="94"/>
      <c r="K34" s="50"/>
    </row>
    <row r="35" spans="2:11" ht="20.100000000000001" customHeight="1" x14ac:dyDescent="0.3">
      <c r="B35" s="35"/>
      <c r="C35" s="35"/>
      <c r="D35" s="35"/>
      <c r="E35" s="35"/>
      <c r="F35" s="35"/>
      <c r="G35" s="35"/>
      <c r="H35" s="35"/>
      <c r="I35" s="35"/>
      <c r="J35" s="51"/>
      <c r="K35" s="35"/>
    </row>
    <row r="36" spans="2:11" ht="20.100000000000001" customHeight="1" x14ac:dyDescent="0.3">
      <c r="B36" s="105" t="s">
        <v>75</v>
      </c>
      <c r="C36" s="105"/>
      <c r="D36" s="105"/>
      <c r="E36" s="105"/>
      <c r="F36" s="105"/>
      <c r="G36" s="105" t="s">
        <v>87</v>
      </c>
      <c r="H36" s="105"/>
      <c r="I36" s="105"/>
      <c r="J36" s="105"/>
      <c r="K36" s="42" t="s">
        <v>88</v>
      </c>
    </row>
    <row r="37" spans="2:11" ht="20.100000000000001" customHeight="1" x14ac:dyDescent="0.3">
      <c r="B37" s="106">
        <f>H34</f>
        <v>4730.0599999999995</v>
      </c>
      <c r="C37" s="106"/>
      <c r="D37" s="106"/>
      <c r="E37" s="106"/>
      <c r="F37" s="106"/>
      <c r="G37" s="106">
        <f>I34</f>
        <v>889.78</v>
      </c>
      <c r="H37" s="106"/>
      <c r="I37" s="106"/>
      <c r="J37" s="106"/>
      <c r="K37" s="52">
        <f>SUM(B37:J37)</f>
        <v>5619.8399999999992</v>
      </c>
    </row>
    <row r="38" spans="2:11" ht="20.100000000000001" customHeight="1" x14ac:dyDescent="0.3"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2:11" ht="20.100000000000001" customHeight="1" x14ac:dyDescent="0.3">
      <c r="B39" s="35" t="s">
        <v>89</v>
      </c>
      <c r="C39" s="35"/>
      <c r="D39" s="35"/>
      <c r="E39" s="35"/>
      <c r="F39" s="35" t="s">
        <v>90</v>
      </c>
      <c r="G39" s="35" t="s">
        <v>91</v>
      </c>
      <c r="H39" s="35"/>
      <c r="I39" s="35"/>
      <c r="J39" s="35" t="s">
        <v>92</v>
      </c>
      <c r="K39" s="35"/>
    </row>
  </sheetData>
  <mergeCells count="42">
    <mergeCell ref="F7:G7"/>
    <mergeCell ref="J7:K7"/>
    <mergeCell ref="D11:D30"/>
    <mergeCell ref="E12:F15"/>
    <mergeCell ref="E17:F30"/>
    <mergeCell ref="I21:J21"/>
    <mergeCell ref="I22:J22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6:C16"/>
    <mergeCell ref="E16:F16"/>
    <mergeCell ref="I16:J16"/>
    <mergeCell ref="B17:C17"/>
    <mergeCell ref="I17:J17"/>
    <mergeCell ref="B31:C31"/>
    <mergeCell ref="D31:D33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</mergeCells>
  <phoneticPr fontId="1" type="noConversion"/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差旅报销</vt:lpstr>
      <vt:lpstr>差旅报销!Print_Area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2021-01-22T07:50:23Z</cp:lastPrinted>
  <dcterms:created xsi:type="dcterms:W3CDTF">2014-04-15T08:52:03Z</dcterms:created>
  <dcterms:modified xsi:type="dcterms:W3CDTF">2021-01-22T07:50:27Z</dcterms:modified>
</cp:coreProperties>
</file>