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CT工作文档2020年\PSA集团\DS\2021半年会\"/>
    </mc:Choice>
  </mc:AlternateContent>
  <xr:revisionPtr revIDLastSave="0" documentId="13_ncr:1_{F3AF58CD-11FD-4AC1-94BE-14E521F19E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实际结算" sheetId="3" r:id="rId1"/>
    <sheet name="贵阳预算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I4" i="3"/>
  <c r="I5" i="3"/>
  <c r="I8" i="3"/>
  <c r="I37" i="3"/>
  <c r="I40" i="3"/>
  <c r="I39" i="3"/>
  <c r="I38" i="3"/>
  <c r="I17" i="3"/>
  <c r="I18" i="3"/>
  <c r="I26" i="3"/>
  <c r="I30" i="3"/>
  <c r="I29" i="3"/>
  <c r="I9" i="3"/>
  <c r="I10" i="3"/>
  <c r="I73" i="3"/>
  <c r="I74" i="3"/>
  <c r="H45" i="3"/>
  <c r="I24" i="3"/>
  <c r="I25" i="3" l="1"/>
  <c r="I47" i="3" l="1"/>
  <c r="I28" i="3" l="1"/>
  <c r="I27" i="3"/>
  <c r="I7" i="3"/>
  <c r="I13" i="3" l="1"/>
  <c r="I51" i="3"/>
  <c r="I50" i="3" l="1"/>
  <c r="I49" i="3"/>
  <c r="I48" i="3"/>
  <c r="I3" i="3"/>
  <c r="I76" i="3"/>
  <c r="I75" i="3"/>
  <c r="I72" i="3"/>
  <c r="I71" i="3"/>
  <c r="I70" i="3"/>
  <c r="I69" i="3"/>
  <c r="I68" i="3"/>
  <c r="I67" i="3"/>
  <c r="I66" i="3"/>
  <c r="I65" i="3"/>
  <c r="I64" i="3"/>
  <c r="I63" i="3"/>
  <c r="I61" i="3"/>
  <c r="I60" i="3"/>
  <c r="I59" i="3"/>
  <c r="I58" i="3"/>
  <c r="I56" i="3"/>
  <c r="I55" i="3"/>
  <c r="I54" i="3"/>
  <c r="I53" i="3"/>
  <c r="I46" i="3"/>
  <c r="I45" i="3"/>
  <c r="I44" i="3"/>
  <c r="I43" i="3"/>
  <c r="I42" i="3"/>
  <c r="I41" i="3"/>
  <c r="I36" i="3"/>
  <c r="I35" i="3"/>
  <c r="I34" i="3"/>
  <c r="I33" i="3"/>
  <c r="I32" i="3"/>
  <c r="I23" i="3"/>
  <c r="I22" i="3"/>
  <c r="I21" i="3"/>
  <c r="I20" i="3"/>
  <c r="I19" i="3"/>
  <c r="I16" i="3"/>
  <c r="I11" i="3"/>
  <c r="I6" i="3"/>
  <c r="J3" i="2"/>
  <c r="J4" i="2"/>
  <c r="J5" i="2"/>
  <c r="J6" i="2"/>
  <c r="J7" i="2"/>
  <c r="J9" i="2"/>
  <c r="J10" i="2"/>
  <c r="J11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6" i="2"/>
  <c r="J37" i="2"/>
  <c r="J38" i="2"/>
  <c r="J39" i="2"/>
  <c r="J41" i="2"/>
  <c r="J42" i="2"/>
  <c r="J43" i="2"/>
  <c r="J44" i="2"/>
  <c r="J45" i="2"/>
  <c r="J46" i="2"/>
  <c r="J47" i="2"/>
  <c r="J48" i="2"/>
  <c r="J49" i="2"/>
  <c r="J50" i="2"/>
  <c r="J51" i="2"/>
  <c r="J52" i="2"/>
  <c r="I31" i="3" l="1"/>
  <c r="I52" i="3"/>
  <c r="I14" i="3"/>
  <c r="J17" i="2"/>
  <c r="J29" i="2"/>
  <c r="J35" i="2"/>
  <c r="J8" i="2"/>
  <c r="J40" i="2"/>
  <c r="J53" i="2"/>
  <c r="I62" i="3"/>
  <c r="I77" i="3"/>
  <c r="I57" i="3"/>
  <c r="J54" i="2"/>
  <c r="I78" i="3" l="1"/>
  <c r="I79" i="3" s="1"/>
  <c r="I80" i="3" s="1"/>
  <c r="J55" i="2"/>
  <c r="J56" i="2" s="1"/>
  <c r="I81" i="3" l="1"/>
  <c r="I82" i="3" s="1"/>
  <c r="J57" i="2"/>
  <c r="J58" i="2" s="1"/>
</calcChain>
</file>

<file path=xl/sharedStrings.xml><?xml version="1.0" encoding="utf-8"?>
<sst xmlns="http://schemas.openxmlformats.org/spreadsheetml/2006/main" count="388" uniqueCount="186">
  <si>
    <t>序号</t>
    <phoneticPr fontId="1" type="noConversion"/>
  </si>
  <si>
    <t>类别</t>
    <phoneticPr fontId="1" type="noConversion"/>
  </si>
  <si>
    <t>明细</t>
    <phoneticPr fontId="1" type="noConversion"/>
  </si>
  <si>
    <t>规格</t>
    <phoneticPr fontId="1" type="noConversion"/>
  </si>
  <si>
    <t>数量</t>
    <phoneticPr fontId="1" type="noConversion"/>
  </si>
  <si>
    <t>单位</t>
    <phoneticPr fontId="1" type="noConversion"/>
  </si>
  <si>
    <t>单价</t>
    <phoneticPr fontId="1" type="noConversion"/>
  </si>
  <si>
    <t>总价</t>
    <phoneticPr fontId="1" type="noConversion"/>
  </si>
  <si>
    <t>备注</t>
    <phoneticPr fontId="1" type="noConversion"/>
  </si>
  <si>
    <t>大床房</t>
    <phoneticPr fontId="1" type="noConversion"/>
  </si>
  <si>
    <t>间</t>
    <phoneticPr fontId="1" type="noConversion"/>
  </si>
  <si>
    <t>会场</t>
    <phoneticPr fontId="1" type="noConversion"/>
  </si>
  <si>
    <t>场</t>
    <phoneticPr fontId="1" type="noConversion"/>
  </si>
  <si>
    <t>核心经销商晚宴</t>
    <phoneticPr fontId="1" type="noConversion"/>
  </si>
  <si>
    <t>桌</t>
    <phoneticPr fontId="1" type="noConversion"/>
  </si>
  <si>
    <t>团建拓展</t>
    <phoneticPr fontId="1" type="noConversion"/>
  </si>
  <si>
    <t>半日团建</t>
    <phoneticPr fontId="1" type="noConversion"/>
  </si>
  <si>
    <t>搭建制作</t>
    <phoneticPr fontId="1" type="noConversion"/>
  </si>
  <si>
    <t>汽车展台</t>
    <phoneticPr fontId="1" type="noConversion"/>
  </si>
  <si>
    <t>导视牌</t>
    <phoneticPr fontId="1" type="noConversion"/>
  </si>
  <si>
    <t>车身贴</t>
    <phoneticPr fontId="1" type="noConversion"/>
  </si>
  <si>
    <t>席卡</t>
    <phoneticPr fontId="1" type="noConversion"/>
  </si>
  <si>
    <t>横幅</t>
    <phoneticPr fontId="1" type="noConversion"/>
  </si>
  <si>
    <t>套</t>
    <phoneticPr fontId="1" type="noConversion"/>
  </si>
  <si>
    <t>项</t>
    <phoneticPr fontId="1" type="noConversion"/>
  </si>
  <si>
    <t>个</t>
    <phoneticPr fontId="1" type="noConversion"/>
  </si>
  <si>
    <t>台</t>
    <phoneticPr fontId="1" type="noConversion"/>
  </si>
  <si>
    <t>运输</t>
    <phoneticPr fontId="1" type="noConversion"/>
  </si>
  <si>
    <t>搭建人工</t>
    <phoneticPr fontId="1" type="noConversion"/>
  </si>
  <si>
    <t>趟</t>
    <phoneticPr fontId="1" type="noConversion"/>
  </si>
  <si>
    <t>工</t>
    <phoneticPr fontId="1" type="noConversion"/>
  </si>
  <si>
    <t>礼仪</t>
    <phoneticPr fontId="1" type="noConversion"/>
  </si>
  <si>
    <t>兼职</t>
    <phoneticPr fontId="1" type="noConversion"/>
  </si>
  <si>
    <t>项目经理</t>
    <phoneticPr fontId="1" type="noConversion"/>
  </si>
  <si>
    <t>项目执行人员</t>
    <phoneticPr fontId="1" type="noConversion"/>
  </si>
  <si>
    <t>活动日自助午餐</t>
    <phoneticPr fontId="1" type="noConversion"/>
  </si>
  <si>
    <t>人</t>
    <phoneticPr fontId="1" type="noConversion"/>
  </si>
  <si>
    <t>张</t>
    <phoneticPr fontId="1" type="noConversion"/>
  </si>
  <si>
    <t>往返交通</t>
    <phoneticPr fontId="1" type="noConversion"/>
  </si>
  <si>
    <t>手持横幅</t>
    <phoneticPr fontId="1" type="noConversion"/>
  </si>
  <si>
    <t>欢迎礼包</t>
    <phoneticPr fontId="1" type="noConversion"/>
  </si>
  <si>
    <t>伴手礼</t>
    <phoneticPr fontId="1" type="noConversion"/>
  </si>
  <si>
    <t>名</t>
    <phoneticPr fontId="1" type="noConversion"/>
  </si>
  <si>
    <t>摄影摄像</t>
    <phoneticPr fontId="1" type="noConversion"/>
  </si>
  <si>
    <t>摄影师</t>
    <phoneticPr fontId="1" type="noConversion"/>
  </si>
  <si>
    <t>团队合照</t>
    <phoneticPr fontId="1" type="noConversion"/>
  </si>
  <si>
    <t>云相册</t>
    <phoneticPr fontId="1" type="noConversion"/>
  </si>
  <si>
    <t>视频剪辑</t>
    <phoneticPr fontId="1" type="noConversion"/>
  </si>
  <si>
    <t>品牌文化展示区</t>
    <phoneticPr fontId="1" type="noConversion"/>
  </si>
  <si>
    <t>高清黑底可移车贴</t>
    <phoneticPr fontId="1" type="noConversion"/>
  </si>
  <si>
    <t>350g铜版纸覆哑膜A4三折</t>
    <phoneticPr fontId="1" type="noConversion"/>
  </si>
  <si>
    <t>10*0.8m高清写真横幅</t>
    <phoneticPr fontId="1" type="noConversion"/>
  </si>
  <si>
    <t>12*0.8m高清写真横幅</t>
    <phoneticPr fontId="1" type="noConversion"/>
  </si>
  <si>
    <t>符合DS品牌调性,需推荐</t>
    <phoneticPr fontId="1" type="noConversion"/>
  </si>
  <si>
    <t>进场+撤场</t>
    <phoneticPr fontId="1" type="noConversion"/>
  </si>
  <si>
    <t>签到+会议+团建跟拍</t>
    <phoneticPr fontId="1" type="noConversion"/>
  </si>
  <si>
    <t>实时更新上传</t>
    <phoneticPr fontId="1" type="noConversion"/>
  </si>
  <si>
    <t>55人合影站架</t>
    <phoneticPr fontId="1" type="noConversion"/>
  </si>
  <si>
    <t>3min长视频+15s朋友圈短视频各一条</t>
    <phoneticPr fontId="1" type="noConversion"/>
  </si>
  <si>
    <t>高级执行经理负责项目现场管理</t>
    <phoneticPr fontId="1" type="noConversion"/>
  </si>
  <si>
    <t>高级项目经理负责项目整体管控</t>
    <phoneticPr fontId="1" type="noConversion"/>
  </si>
  <si>
    <t>签到处物料发放+会议服务</t>
    <phoneticPr fontId="1" type="noConversion"/>
  </si>
  <si>
    <t>搭建管理+物料管理+签到管理+车辆管理+现场执行</t>
    <phoneticPr fontId="1" type="noConversion"/>
  </si>
  <si>
    <t>保险</t>
    <phoneticPr fontId="1" type="noConversion"/>
  </si>
  <si>
    <t>活动意外险</t>
    <phoneticPr fontId="1" type="noConversion"/>
  </si>
  <si>
    <t>酒店自助午餐</t>
    <phoneticPr fontId="1" type="noConversion"/>
  </si>
  <si>
    <t>会场圆桌晚宴</t>
    <phoneticPr fontId="1" type="noConversion"/>
  </si>
  <si>
    <t>物料制作及采购</t>
    <phoneticPr fontId="1" type="noConversion"/>
  </si>
  <si>
    <t>城际交通</t>
    <phoneticPr fontId="1" type="noConversion"/>
  </si>
  <si>
    <t>次数</t>
    <phoneticPr fontId="1" type="noConversion"/>
  </si>
  <si>
    <t>市内交通</t>
    <phoneticPr fontId="1" type="noConversion"/>
  </si>
  <si>
    <t>住宿</t>
    <phoneticPr fontId="1" type="noConversion"/>
  </si>
  <si>
    <t>目的地城市往返</t>
    <phoneticPr fontId="1" type="noConversion"/>
  </si>
  <si>
    <t>小计</t>
    <phoneticPr fontId="1" type="noConversion"/>
  </si>
  <si>
    <t>以上合计</t>
    <phoneticPr fontId="1" type="noConversion"/>
  </si>
  <si>
    <t>服务费10%</t>
    <phoneticPr fontId="1" type="noConversion"/>
  </si>
  <si>
    <t>总金额(不含税6%)</t>
    <phoneticPr fontId="1" type="noConversion"/>
  </si>
  <si>
    <t>总金额(含税6%)</t>
    <phoneticPr fontId="1" type="noConversion"/>
  </si>
  <si>
    <t>税费6%</t>
    <phoneticPr fontId="1" type="noConversion"/>
  </si>
  <si>
    <t>签名合照墙</t>
    <phoneticPr fontId="1" type="noConversion"/>
  </si>
  <si>
    <t>签到处背景墙</t>
    <phoneticPr fontId="1" type="noConversion"/>
  </si>
  <si>
    <t>桁架+高清黑底喷绘</t>
    <phoneticPr fontId="1" type="noConversion"/>
  </si>
  <si>
    <t>桌花</t>
    <phoneticPr fontId="1" type="noConversion"/>
  </si>
  <si>
    <t>签到处桌花</t>
    <phoneticPr fontId="1" type="noConversion"/>
  </si>
  <si>
    <t>美工</t>
    <phoneticPr fontId="1" type="noConversion"/>
  </si>
  <si>
    <t>签到物料</t>
    <phoneticPr fontId="1" type="noConversion"/>
  </si>
  <si>
    <t>签字笔、金色油漆笔</t>
    <phoneticPr fontId="1" type="noConversion"/>
  </si>
  <si>
    <t>桁架+高清黑底喷绘签名墙</t>
    <phoneticPr fontId="1" type="noConversion"/>
  </si>
  <si>
    <t>x展架</t>
    <phoneticPr fontId="1" type="noConversion"/>
  </si>
  <si>
    <t>视觉设计</t>
    <phoneticPr fontId="1" type="noConversion"/>
  </si>
  <si>
    <t>活动视觉设计</t>
    <phoneticPr fontId="1" type="noConversion"/>
  </si>
  <si>
    <t>讲师</t>
    <phoneticPr fontId="1" type="noConversion"/>
  </si>
  <si>
    <t>仅设计,不制作</t>
    <phoneticPr fontId="1" type="noConversion"/>
  </si>
  <si>
    <t>签约仪式</t>
    <phoneticPr fontId="1" type="noConversion"/>
  </si>
  <si>
    <t>签约文件及文具</t>
    <phoneticPr fontId="1" type="noConversion"/>
  </si>
  <si>
    <t>抽奖</t>
    <phoneticPr fontId="1" type="noConversion"/>
  </si>
  <si>
    <t>抽奖箱一个+奖券55张</t>
    <phoneticPr fontId="1" type="noConversion"/>
  </si>
  <si>
    <t>晚宴礼品</t>
    <phoneticPr fontId="1" type="noConversion"/>
  </si>
  <si>
    <t>青岩古镇半日行,含活动道具及专业领队4名</t>
    <phoneticPr fontId="1" type="noConversion"/>
  </si>
  <si>
    <t>37座大巴车</t>
    <phoneticPr fontId="1" type="noConversion"/>
  </si>
  <si>
    <t>人员及运营费用</t>
    <phoneticPr fontId="1" type="noConversion"/>
  </si>
  <si>
    <t>活动日圆桌晚宴</t>
  </si>
  <si>
    <t>贵阳</t>
  </si>
  <si>
    <t>桁架+高清黑底喷绘背景墙</t>
    <phoneticPr fontId="1" type="noConversion"/>
  </si>
  <si>
    <t>酒店用餐</t>
  </si>
  <si>
    <t>甲方指定讲师，代付其差旅费用</t>
  </si>
  <si>
    <t>司机</t>
  </si>
  <si>
    <t>机场-酒店往返</t>
  </si>
  <si>
    <t>车辆管理</t>
  </si>
  <si>
    <t>6台试驾车的过路过桥费、油费</t>
  </si>
  <si>
    <t>项</t>
  </si>
  <si>
    <t>机动费</t>
  </si>
  <si>
    <t>快递、药品等会议活动中不可预计的事项</t>
  </si>
  <si>
    <t>能量包</t>
  </si>
  <si>
    <t>名</t>
  </si>
  <si>
    <t>刀旗</t>
    <phoneticPr fontId="1" type="noConversion"/>
  </si>
  <si>
    <t>组</t>
    <phoneticPr fontId="1" type="noConversion"/>
  </si>
  <si>
    <t>5米注水道旗，租赁3天</t>
    <phoneticPr fontId="1" type="noConversion"/>
  </si>
  <si>
    <t>进场8+撤场6</t>
    <phoneticPr fontId="1" type="noConversion"/>
  </si>
  <si>
    <t>含晕车贴、防蚊喷雾、口罩、湿巾、小食、能量饮料及随身包</t>
  </si>
  <si>
    <t>定制手提袋、定制口罩、矿泉水、定制伴手礼包装、会议手册</t>
  </si>
  <si>
    <t>凭票实报实销</t>
  </si>
  <si>
    <t>实报实销</t>
  </si>
  <si>
    <t>亚克力立体字</t>
  </si>
  <si>
    <t>贵阳东景希尔顿酒店/索菲特酒店</t>
  </si>
  <si>
    <t>会议室含LED，上午半天使用</t>
  </si>
  <si>
    <t>当地特色茶室,按10人预计</t>
  </si>
  <si>
    <t>客户沟通需求</t>
    <phoneticPr fontId="1" type="noConversion"/>
  </si>
  <si>
    <t>贵阳东景希尔顿酒店</t>
    <phoneticPr fontId="1" type="noConversion"/>
  </si>
  <si>
    <t>白酒</t>
    <phoneticPr fontId="1" type="noConversion"/>
  </si>
  <si>
    <t>红酒</t>
    <phoneticPr fontId="1" type="noConversion"/>
  </si>
  <si>
    <t>瓶</t>
    <phoneticPr fontId="1" type="noConversion"/>
  </si>
  <si>
    <t>运营手册</t>
    <phoneticPr fontId="1" type="noConversion"/>
  </si>
  <si>
    <t>本</t>
    <phoneticPr fontId="1" type="noConversion"/>
  </si>
  <si>
    <t>蛋糕</t>
    <phoneticPr fontId="1" type="noConversion"/>
  </si>
  <si>
    <t>茶歇</t>
    <phoneticPr fontId="1" type="noConversion"/>
  </si>
  <si>
    <t>展车区</t>
    <phoneticPr fontId="1" type="noConversion"/>
  </si>
  <si>
    <t>启动仪式</t>
    <phoneticPr fontId="1" type="noConversion"/>
  </si>
  <si>
    <t>追光灯</t>
    <phoneticPr fontId="1" type="noConversion"/>
  </si>
  <si>
    <t>场地使用费</t>
    <phoneticPr fontId="1" type="noConversion"/>
  </si>
  <si>
    <t>会场圆桌晚宴-10人</t>
    <phoneticPr fontId="1" type="noConversion"/>
  </si>
  <si>
    <t>月饼</t>
    <phoneticPr fontId="1" type="noConversion"/>
  </si>
  <si>
    <t>头戴麦克风</t>
    <phoneticPr fontId="1" type="noConversion"/>
  </si>
  <si>
    <t>车牌</t>
    <phoneticPr fontId="1" type="noConversion"/>
  </si>
  <si>
    <t>签到处桌花、讲台花</t>
    <phoneticPr fontId="1" type="noConversion"/>
  </si>
  <si>
    <t>8*0.8m高清写真横幅</t>
    <phoneticPr fontId="1" type="noConversion"/>
  </si>
  <si>
    <t>盒</t>
    <phoneticPr fontId="1" type="noConversion"/>
  </si>
  <si>
    <t>双层蛋糕+5个6寸蛋糕</t>
    <phoneticPr fontId="1" type="noConversion"/>
  </si>
  <si>
    <t>接送机</t>
    <phoneticPr fontId="1" type="noConversion"/>
  </si>
  <si>
    <t>代叫专车接送机</t>
    <phoneticPr fontId="1" type="noConversion"/>
  </si>
  <si>
    <t>司机超时费用</t>
    <phoneticPr fontId="1" type="noConversion"/>
  </si>
  <si>
    <t>9月6日 18:00-20:00</t>
    <phoneticPr fontId="1" type="noConversion"/>
  </si>
  <si>
    <t>人/小时</t>
    <phoneticPr fontId="1" type="noConversion"/>
  </si>
  <si>
    <t>晚餐</t>
    <phoneticPr fontId="1" type="noConversion"/>
  </si>
  <si>
    <t>调音师1 追光师2</t>
  </si>
  <si>
    <t>技术人员</t>
    <phoneticPr fontId="1" type="noConversion"/>
  </si>
  <si>
    <t>调音台</t>
  </si>
  <si>
    <t>舞台地毯</t>
    <phoneticPr fontId="1" type="noConversion"/>
  </si>
  <si>
    <t>平方米</t>
    <phoneticPr fontId="1" type="noConversion"/>
  </si>
  <si>
    <t>灰色拉绒地毯7.2*3.6*0.4m</t>
    <phoneticPr fontId="1" type="noConversion"/>
  </si>
  <si>
    <t>铝塑板车牌</t>
    <phoneticPr fontId="1" type="noConversion"/>
  </si>
  <si>
    <t>汽车展台</t>
  </si>
  <si>
    <t>木质底座，亚克力背板，pvc雕刻字</t>
  </si>
  <si>
    <t>车展地台</t>
  </si>
  <si>
    <t>套</t>
  </si>
  <si>
    <t>黑色拉绒地毯</t>
    <phoneticPr fontId="1" type="noConversion"/>
  </si>
  <si>
    <t>桁架+高清黑底喷绘签名墙双面 厚度1m</t>
    <phoneticPr fontId="1" type="noConversion"/>
  </si>
  <si>
    <t>快递、药品、租赁打印机</t>
    <phoneticPr fontId="1" type="noConversion"/>
  </si>
  <si>
    <t>指定伴手礼及包装</t>
    <phoneticPr fontId="1" type="noConversion"/>
  </si>
  <si>
    <t>接机手举牌</t>
    <phoneticPr fontId="1" type="noConversion"/>
  </si>
  <si>
    <t>主持人手卡</t>
    <phoneticPr fontId="1" type="noConversion"/>
  </si>
  <si>
    <t>麦标</t>
    <phoneticPr fontId="1" type="noConversion"/>
  </si>
  <si>
    <t>定制手提袋、定制口罩、餐券、会议手册</t>
    <phoneticPr fontId="1" type="noConversion"/>
  </si>
  <si>
    <t>合影手举牌</t>
    <phoneticPr fontId="1" type="noConversion"/>
  </si>
  <si>
    <t>定制异型KT板手举牌</t>
    <phoneticPr fontId="1" type="noConversion"/>
  </si>
  <si>
    <t>KT板手举牌</t>
    <phoneticPr fontId="1" type="noConversion"/>
  </si>
  <si>
    <t>300G铜版纸覆哑膜</t>
    <phoneticPr fontId="1" type="noConversion"/>
  </si>
  <si>
    <t>亚克力+写真画面</t>
    <phoneticPr fontId="1" type="noConversion"/>
  </si>
  <si>
    <t>金质习酒</t>
    <phoneticPr fontId="1" type="noConversion"/>
  </si>
  <si>
    <t>杰卡斯</t>
    <phoneticPr fontId="1" type="noConversion"/>
  </si>
  <si>
    <t>6号</t>
    <phoneticPr fontId="1" type="noConversion"/>
  </si>
  <si>
    <t>7号</t>
    <phoneticPr fontId="1" type="noConversion"/>
  </si>
  <si>
    <t>3-8号</t>
    <phoneticPr fontId="1" type="noConversion"/>
  </si>
  <si>
    <t>夜宵</t>
    <phoneticPr fontId="1" type="noConversion"/>
  </si>
  <si>
    <t>其他餐费</t>
    <phoneticPr fontId="1" type="noConversion"/>
  </si>
  <si>
    <t>餐厅挂账，房间挂账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</si>
</sst>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¥&quot;* #,##0.00_ ;_ &quot;¥&quot;* \-#,##0.00_ ;_ &quot;¥&quot;* &quot;-&quot;??_ ;_ @_ "/>
    <numFmt numFmtId="176" formatCode="_(&quot;¥&quot;* #,##0.00_);_(&quot;¥&quot;* \(#,##0.00\);_(&quot;¥&quot;* &quot;-&quot;??_);_(@_)"/>
  </numFmts>
  <fonts count="9">
    <font>
      <sz val="18"/>
      <color theme="1"/>
      <name val="MicrosoftYaHei"/>
      <family val="2"/>
      <charset val="134"/>
    </font>
    <font>
      <sz val="9"/>
      <name val="MicrosoftYaHei"/>
      <family val="2"/>
      <charset val="134"/>
    </font>
    <font>
      <sz val="10"/>
      <color theme="1"/>
      <name val="MicrosoftYaHei"/>
      <charset val="134"/>
    </font>
    <font>
      <sz val="10"/>
      <color rgb="FF000000"/>
      <name val="MicrosoftYaHei"/>
      <charset val="134"/>
    </font>
    <font>
      <b/>
      <sz val="10"/>
      <color theme="1"/>
      <name val="MicrosoftYaHei"/>
      <charset val="134"/>
    </font>
    <font>
      <b/>
      <sz val="10"/>
      <color rgb="FF000000"/>
      <name val="MicrosoftYaHei"/>
      <charset val="134"/>
    </font>
    <font>
      <b/>
      <sz val="12"/>
      <color theme="1"/>
      <name val="MicrosoftYaHei"/>
      <charset val="134"/>
    </font>
    <font>
      <sz val="10"/>
      <name val="MicrosoftYaHei"/>
      <charset val="134"/>
    </font>
    <font>
      <sz val="10"/>
      <color rgb="FF1212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8EE4-6605-41F5-9AEF-5578B8712765}">
  <dimension ref="A1:J82"/>
  <sheetViews>
    <sheetView tabSelected="1" topLeftCell="A40" workbookViewId="0">
      <selection activeCell="L51" sqref="L51"/>
    </sheetView>
  </sheetViews>
  <sheetFormatPr defaultColWidth="8.6640625" defaultRowHeight="22.2"/>
  <cols>
    <col min="1" max="1" width="2.9296875" bestFit="1" customWidth="1"/>
    <col min="2" max="2" width="8.265625" customWidth="1"/>
    <col min="3" max="3" width="10.1328125" customWidth="1"/>
    <col min="4" max="4" width="30.796875" customWidth="1"/>
    <col min="5" max="7" width="5.73046875" customWidth="1"/>
    <col min="8" max="8" width="7.73046875" customWidth="1"/>
    <col min="9" max="9" width="9.3984375" customWidth="1"/>
    <col min="10" max="10" width="14.796875" customWidth="1"/>
  </cols>
  <sheetData>
    <row r="1" spans="1:10">
      <c r="A1" s="44" t="s">
        <v>102</v>
      </c>
      <c r="B1" s="45"/>
      <c r="C1" s="45"/>
      <c r="D1" s="45"/>
      <c r="E1" s="45"/>
      <c r="F1" s="45"/>
      <c r="G1" s="45"/>
      <c r="H1" s="45"/>
      <c r="I1" s="45"/>
      <c r="J1" s="46"/>
    </row>
    <row r="2" spans="1:10">
      <c r="A2" s="36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69</v>
      </c>
      <c r="H2" s="34" t="s">
        <v>6</v>
      </c>
      <c r="I2" s="34" t="s">
        <v>7</v>
      </c>
      <c r="J2" s="37" t="s">
        <v>8</v>
      </c>
    </row>
    <row r="3" spans="1:10">
      <c r="A3" s="16">
        <v>1</v>
      </c>
      <c r="B3" s="40" t="s">
        <v>104</v>
      </c>
      <c r="C3" s="47" t="s">
        <v>9</v>
      </c>
      <c r="D3" s="50" t="s">
        <v>128</v>
      </c>
      <c r="E3" s="30">
        <v>26</v>
      </c>
      <c r="F3" s="30" t="s">
        <v>10</v>
      </c>
      <c r="G3" s="30">
        <v>1</v>
      </c>
      <c r="H3" s="19">
        <v>800</v>
      </c>
      <c r="I3" s="19">
        <f t="shared" ref="I3:I13" si="0">E3*G3*H3</f>
        <v>20800</v>
      </c>
      <c r="J3" s="20" t="s">
        <v>180</v>
      </c>
    </row>
    <row r="4" spans="1:10">
      <c r="A4" s="16"/>
      <c r="B4" s="40"/>
      <c r="C4" s="48"/>
      <c r="D4" s="51"/>
      <c r="E4" s="31">
        <v>22</v>
      </c>
      <c r="F4" s="31" t="s">
        <v>10</v>
      </c>
      <c r="G4" s="31">
        <v>1</v>
      </c>
      <c r="H4" s="19">
        <v>800</v>
      </c>
      <c r="I4" s="19">
        <f t="shared" si="0"/>
        <v>17600</v>
      </c>
      <c r="J4" s="20" t="s">
        <v>181</v>
      </c>
    </row>
    <row r="5" spans="1:10">
      <c r="A5" s="16"/>
      <c r="B5" s="40"/>
      <c r="C5" s="49"/>
      <c r="D5" s="52"/>
      <c r="E5" s="31">
        <v>52</v>
      </c>
      <c r="F5" s="31" t="s">
        <v>10</v>
      </c>
      <c r="G5" s="31">
        <v>1</v>
      </c>
      <c r="H5" s="19">
        <v>200</v>
      </c>
      <c r="I5" s="19">
        <f t="shared" si="0"/>
        <v>10400</v>
      </c>
      <c r="J5" s="20" t="s">
        <v>182</v>
      </c>
    </row>
    <row r="6" spans="1:10">
      <c r="A6" s="16">
        <v>2</v>
      </c>
      <c r="B6" s="40"/>
      <c r="C6" s="30" t="s">
        <v>11</v>
      </c>
      <c r="D6" s="30" t="s">
        <v>125</v>
      </c>
      <c r="E6" s="30">
        <v>1</v>
      </c>
      <c r="F6" s="30" t="s">
        <v>12</v>
      </c>
      <c r="G6" s="30">
        <v>1</v>
      </c>
      <c r="H6" s="19">
        <v>20000</v>
      </c>
      <c r="I6" s="19">
        <f t="shared" si="0"/>
        <v>20000</v>
      </c>
      <c r="J6" s="20"/>
    </row>
    <row r="7" spans="1:10">
      <c r="A7" s="16">
        <v>3</v>
      </c>
      <c r="B7" s="40"/>
      <c r="C7" s="30" t="s">
        <v>13</v>
      </c>
      <c r="D7" s="18" t="s">
        <v>126</v>
      </c>
      <c r="E7" s="30">
        <v>1</v>
      </c>
      <c r="F7" s="30" t="s">
        <v>12</v>
      </c>
      <c r="G7" s="30">
        <v>1</v>
      </c>
      <c r="H7" s="19">
        <v>3700</v>
      </c>
      <c r="I7" s="19">
        <f t="shared" si="0"/>
        <v>3700</v>
      </c>
      <c r="J7" s="20"/>
    </row>
    <row r="8" spans="1:10">
      <c r="A8" s="16"/>
      <c r="B8" s="40"/>
      <c r="C8" s="31" t="s">
        <v>136</v>
      </c>
      <c r="D8" s="31" t="s">
        <v>139</v>
      </c>
      <c r="E8" s="31">
        <v>1</v>
      </c>
      <c r="F8" s="31" t="s">
        <v>12</v>
      </c>
      <c r="G8" s="31">
        <v>2</v>
      </c>
      <c r="H8" s="19">
        <v>3000</v>
      </c>
      <c r="I8" s="19">
        <f t="shared" ref="I8" si="1">E8*G8*H8</f>
        <v>6000</v>
      </c>
      <c r="J8" s="20"/>
    </row>
    <row r="9" spans="1:10">
      <c r="A9" s="16">
        <v>4</v>
      </c>
      <c r="B9" s="40"/>
      <c r="C9" s="30" t="s">
        <v>153</v>
      </c>
      <c r="D9" s="18" t="s">
        <v>183</v>
      </c>
      <c r="E9" s="30">
        <v>1</v>
      </c>
      <c r="F9" s="30" t="s">
        <v>12</v>
      </c>
      <c r="G9" s="30">
        <v>1</v>
      </c>
      <c r="H9" s="19">
        <v>4100</v>
      </c>
      <c r="I9" s="19">
        <f t="shared" si="0"/>
        <v>4100</v>
      </c>
      <c r="J9" s="20"/>
    </row>
    <row r="10" spans="1:10">
      <c r="A10" s="16">
        <v>5</v>
      </c>
      <c r="B10" s="40"/>
      <c r="C10" s="30" t="s">
        <v>35</v>
      </c>
      <c r="D10" s="30" t="s">
        <v>65</v>
      </c>
      <c r="E10" s="30">
        <v>50</v>
      </c>
      <c r="F10" s="30" t="s">
        <v>36</v>
      </c>
      <c r="G10" s="30">
        <v>1</v>
      </c>
      <c r="H10" s="19">
        <v>198</v>
      </c>
      <c r="I10" s="19">
        <f t="shared" si="0"/>
        <v>9900</v>
      </c>
      <c r="J10" s="20"/>
    </row>
    <row r="11" spans="1:10">
      <c r="A11" s="16">
        <v>6</v>
      </c>
      <c r="B11" s="40"/>
      <c r="C11" s="30" t="s">
        <v>101</v>
      </c>
      <c r="D11" s="30" t="s">
        <v>140</v>
      </c>
      <c r="E11" s="30">
        <v>5</v>
      </c>
      <c r="F11" s="30" t="s">
        <v>14</v>
      </c>
      <c r="G11" s="30">
        <v>1</v>
      </c>
      <c r="H11" s="19">
        <v>3000</v>
      </c>
      <c r="I11" s="19">
        <f t="shared" si="0"/>
        <v>15000</v>
      </c>
      <c r="J11" s="20"/>
    </row>
    <row r="12" spans="1:10">
      <c r="A12" s="16">
        <v>7</v>
      </c>
      <c r="B12" s="40"/>
      <c r="C12" s="30" t="s">
        <v>184</v>
      </c>
      <c r="D12" s="30"/>
      <c r="E12" s="30">
        <v>1</v>
      </c>
      <c r="F12" s="30" t="s">
        <v>12</v>
      </c>
      <c r="G12" s="30">
        <v>1</v>
      </c>
      <c r="H12" s="19">
        <v>1870</v>
      </c>
      <c r="I12" s="19">
        <f>E12*G12*H12</f>
        <v>1870</v>
      </c>
      <c r="J12" s="20" t="s">
        <v>185</v>
      </c>
    </row>
    <row r="13" spans="1:10">
      <c r="A13" s="16">
        <v>9</v>
      </c>
      <c r="B13" s="40"/>
      <c r="C13" s="30" t="s">
        <v>135</v>
      </c>
      <c r="D13" s="18"/>
      <c r="E13" s="30">
        <v>1</v>
      </c>
      <c r="F13" s="30" t="s">
        <v>24</v>
      </c>
      <c r="G13" s="30">
        <v>1</v>
      </c>
      <c r="H13" s="19">
        <v>3000</v>
      </c>
      <c r="I13" s="19">
        <f t="shared" si="0"/>
        <v>3000</v>
      </c>
      <c r="J13" s="20"/>
    </row>
    <row r="14" spans="1:10">
      <c r="A14" s="16">
        <v>10</v>
      </c>
      <c r="B14" s="41" t="s">
        <v>73</v>
      </c>
      <c r="C14" s="41"/>
      <c r="D14" s="41"/>
      <c r="E14" s="41"/>
      <c r="F14" s="41"/>
      <c r="G14" s="41"/>
      <c r="H14" s="41"/>
      <c r="I14" s="23">
        <f>SUM(I3:I13)</f>
        <v>112370</v>
      </c>
      <c r="J14" s="20"/>
    </row>
    <row r="15" spans="1:10">
      <c r="A15" s="16">
        <v>11</v>
      </c>
      <c r="B15" s="40" t="s">
        <v>17</v>
      </c>
      <c r="C15" s="40" t="s">
        <v>161</v>
      </c>
      <c r="D15" s="30" t="s">
        <v>162</v>
      </c>
      <c r="E15" s="30">
        <v>1</v>
      </c>
      <c r="F15" s="30" t="s">
        <v>164</v>
      </c>
      <c r="G15" s="30">
        <v>1</v>
      </c>
      <c r="H15" s="19">
        <v>5000</v>
      </c>
      <c r="I15" s="19">
        <v>3000</v>
      </c>
      <c r="J15" s="20"/>
    </row>
    <row r="16" spans="1:10">
      <c r="A16" s="16">
        <v>12</v>
      </c>
      <c r="B16" s="40"/>
      <c r="C16" s="40"/>
      <c r="D16" s="30" t="s">
        <v>163</v>
      </c>
      <c r="E16" s="30">
        <v>1</v>
      </c>
      <c r="F16" s="30" t="s">
        <v>24</v>
      </c>
      <c r="G16" s="30">
        <v>1</v>
      </c>
      <c r="H16" s="19">
        <v>15000</v>
      </c>
      <c r="I16" s="19">
        <f t="shared" ref="I16:I71" si="2">E16*G16*H16</f>
        <v>15000</v>
      </c>
      <c r="J16" s="20"/>
    </row>
    <row r="17" spans="1:10">
      <c r="A17" s="16">
        <v>13</v>
      </c>
      <c r="B17" s="40"/>
      <c r="C17" s="40"/>
      <c r="D17" s="30" t="s">
        <v>165</v>
      </c>
      <c r="E17" s="30">
        <v>1</v>
      </c>
      <c r="F17" s="30" t="s">
        <v>24</v>
      </c>
      <c r="G17" s="30">
        <v>1</v>
      </c>
      <c r="H17" s="19">
        <v>1800</v>
      </c>
      <c r="I17" s="19">
        <f t="shared" si="2"/>
        <v>1800</v>
      </c>
      <c r="J17" s="20"/>
    </row>
    <row r="18" spans="1:10">
      <c r="A18" s="16">
        <v>14</v>
      </c>
      <c r="B18" s="40"/>
      <c r="C18" s="40"/>
      <c r="D18" s="30" t="s">
        <v>166</v>
      </c>
      <c r="E18" s="30">
        <v>1</v>
      </c>
      <c r="F18" s="30" t="s">
        <v>24</v>
      </c>
      <c r="G18" s="30">
        <v>1</v>
      </c>
      <c r="H18" s="19">
        <v>10000</v>
      </c>
      <c r="I18" s="19">
        <f t="shared" si="2"/>
        <v>10000</v>
      </c>
      <c r="J18" s="20"/>
    </row>
    <row r="19" spans="1:10">
      <c r="A19" s="16">
        <v>15</v>
      </c>
      <c r="B19" s="40"/>
      <c r="C19" s="30" t="s">
        <v>48</v>
      </c>
      <c r="D19" s="30" t="s">
        <v>103</v>
      </c>
      <c r="E19" s="30">
        <v>1</v>
      </c>
      <c r="F19" s="30" t="s">
        <v>24</v>
      </c>
      <c r="G19" s="30">
        <v>1</v>
      </c>
      <c r="H19" s="19">
        <v>10000</v>
      </c>
      <c r="I19" s="19">
        <f t="shared" si="2"/>
        <v>10000</v>
      </c>
      <c r="J19" s="20"/>
    </row>
    <row r="20" spans="1:10">
      <c r="A20" s="16">
        <v>16</v>
      </c>
      <c r="B20" s="40"/>
      <c r="C20" s="30" t="s">
        <v>80</v>
      </c>
      <c r="D20" s="30" t="s">
        <v>81</v>
      </c>
      <c r="E20" s="30">
        <v>1</v>
      </c>
      <c r="F20" s="30" t="s">
        <v>24</v>
      </c>
      <c r="G20" s="30">
        <v>1</v>
      </c>
      <c r="H20" s="19">
        <v>3000</v>
      </c>
      <c r="I20" s="19">
        <f t="shared" si="2"/>
        <v>3000</v>
      </c>
      <c r="J20" s="20"/>
    </row>
    <row r="21" spans="1:10">
      <c r="A21" s="16">
        <v>17</v>
      </c>
      <c r="B21" s="40"/>
      <c r="C21" s="30" t="s">
        <v>19</v>
      </c>
      <c r="D21" s="30" t="s">
        <v>88</v>
      </c>
      <c r="E21" s="30">
        <v>2</v>
      </c>
      <c r="F21" s="30" t="s">
        <v>25</v>
      </c>
      <c r="G21" s="30">
        <v>1</v>
      </c>
      <c r="H21" s="19">
        <v>200</v>
      </c>
      <c r="I21" s="19">
        <f t="shared" si="2"/>
        <v>400</v>
      </c>
      <c r="J21" s="20"/>
    </row>
    <row r="22" spans="1:10">
      <c r="A22" s="16">
        <v>18</v>
      </c>
      <c r="B22" s="40"/>
      <c r="C22" s="30" t="s">
        <v>27</v>
      </c>
      <c r="D22" s="30" t="s">
        <v>54</v>
      </c>
      <c r="E22" s="30">
        <v>2</v>
      </c>
      <c r="F22" s="30" t="s">
        <v>29</v>
      </c>
      <c r="G22" s="30">
        <v>1</v>
      </c>
      <c r="H22" s="19">
        <v>2000</v>
      </c>
      <c r="I22" s="19">
        <f t="shared" si="2"/>
        <v>4000</v>
      </c>
      <c r="J22" s="20"/>
    </row>
    <row r="23" spans="1:10">
      <c r="A23" s="16">
        <v>19</v>
      </c>
      <c r="B23" s="40"/>
      <c r="C23" s="30" t="s">
        <v>28</v>
      </c>
      <c r="D23" s="30" t="s">
        <v>118</v>
      </c>
      <c r="E23" s="30">
        <v>14</v>
      </c>
      <c r="F23" s="30" t="s">
        <v>30</v>
      </c>
      <c r="G23" s="30">
        <v>1</v>
      </c>
      <c r="H23" s="19">
        <v>400</v>
      </c>
      <c r="I23" s="19">
        <f t="shared" si="2"/>
        <v>5600</v>
      </c>
      <c r="J23" s="20"/>
    </row>
    <row r="24" spans="1:10">
      <c r="A24" s="16">
        <v>20</v>
      </c>
      <c r="B24" s="40"/>
      <c r="C24" s="30" t="s">
        <v>143</v>
      </c>
      <c r="D24" s="30" t="s">
        <v>160</v>
      </c>
      <c r="E24" s="30">
        <v>6</v>
      </c>
      <c r="F24" s="30" t="s">
        <v>25</v>
      </c>
      <c r="G24" s="30">
        <v>1</v>
      </c>
      <c r="H24" s="19">
        <v>80</v>
      </c>
      <c r="I24" s="19">
        <f t="shared" si="2"/>
        <v>480</v>
      </c>
      <c r="J24" s="20"/>
    </row>
    <row r="25" spans="1:10">
      <c r="A25" s="16">
        <v>21</v>
      </c>
      <c r="B25" s="40"/>
      <c r="C25" s="30" t="s">
        <v>142</v>
      </c>
      <c r="D25" s="30"/>
      <c r="E25" s="30">
        <v>5</v>
      </c>
      <c r="F25" s="30" t="s">
        <v>25</v>
      </c>
      <c r="G25" s="30">
        <v>1</v>
      </c>
      <c r="H25" s="19">
        <v>500</v>
      </c>
      <c r="I25" s="19">
        <f t="shared" ref="I25:I26" si="3">E25*G25*H25</f>
        <v>2500</v>
      </c>
      <c r="J25" s="20"/>
    </row>
    <row r="26" spans="1:10">
      <c r="A26" s="16">
        <v>22</v>
      </c>
      <c r="B26" s="40"/>
      <c r="C26" s="30" t="s">
        <v>157</v>
      </c>
      <c r="D26" s="30" t="s">
        <v>159</v>
      </c>
      <c r="E26" s="30">
        <v>32</v>
      </c>
      <c r="F26" s="30" t="s">
        <v>158</v>
      </c>
      <c r="G26" s="30">
        <v>1</v>
      </c>
      <c r="H26" s="19">
        <v>18</v>
      </c>
      <c r="I26" s="19">
        <f t="shared" si="3"/>
        <v>576</v>
      </c>
      <c r="J26" s="20"/>
    </row>
    <row r="27" spans="1:10">
      <c r="A27" s="16">
        <v>23</v>
      </c>
      <c r="B27" s="40"/>
      <c r="C27" s="30" t="s">
        <v>137</v>
      </c>
      <c r="D27" s="30"/>
      <c r="E27" s="30">
        <v>1</v>
      </c>
      <c r="F27" s="30" t="s">
        <v>12</v>
      </c>
      <c r="G27" s="30">
        <v>1</v>
      </c>
      <c r="H27" s="19">
        <v>5000</v>
      </c>
      <c r="I27" s="19">
        <f t="shared" si="2"/>
        <v>5000</v>
      </c>
      <c r="J27" s="20"/>
    </row>
    <row r="28" spans="1:10">
      <c r="A28" s="16">
        <v>24</v>
      </c>
      <c r="B28" s="40"/>
      <c r="C28" s="30" t="s">
        <v>138</v>
      </c>
      <c r="D28" s="30"/>
      <c r="E28" s="30">
        <v>2</v>
      </c>
      <c r="F28" s="30" t="s">
        <v>26</v>
      </c>
      <c r="G28" s="30">
        <v>1</v>
      </c>
      <c r="H28" s="19">
        <v>800</v>
      </c>
      <c r="I28" s="19">
        <f t="shared" si="2"/>
        <v>1600</v>
      </c>
      <c r="J28" s="20"/>
    </row>
    <row r="29" spans="1:10">
      <c r="A29" s="16">
        <v>25</v>
      </c>
      <c r="B29" s="40"/>
      <c r="C29" s="30" t="s">
        <v>155</v>
      </c>
      <c r="D29" s="32" t="s">
        <v>154</v>
      </c>
      <c r="E29" s="30">
        <v>3</v>
      </c>
      <c r="F29" s="30" t="s">
        <v>36</v>
      </c>
      <c r="G29" s="30">
        <v>1</v>
      </c>
      <c r="H29" s="19">
        <v>500</v>
      </c>
      <c r="I29" s="19">
        <f t="shared" si="2"/>
        <v>1500</v>
      </c>
      <c r="J29" s="20"/>
    </row>
    <row r="30" spans="1:10">
      <c r="A30" s="16">
        <v>26</v>
      </c>
      <c r="B30" s="40"/>
      <c r="C30" s="32" t="s">
        <v>156</v>
      </c>
      <c r="D30" s="30"/>
      <c r="E30" s="30">
        <v>1</v>
      </c>
      <c r="F30" s="30" t="s">
        <v>25</v>
      </c>
      <c r="G30" s="30">
        <v>1</v>
      </c>
      <c r="H30" s="19">
        <v>800</v>
      </c>
      <c r="I30" s="19">
        <f t="shared" si="2"/>
        <v>800</v>
      </c>
      <c r="J30" s="20"/>
    </row>
    <row r="31" spans="1:10">
      <c r="A31" s="16">
        <v>27</v>
      </c>
      <c r="B31" s="41" t="s">
        <v>73</v>
      </c>
      <c r="C31" s="41"/>
      <c r="D31" s="41"/>
      <c r="E31" s="41"/>
      <c r="F31" s="41"/>
      <c r="G31" s="41"/>
      <c r="H31" s="41"/>
      <c r="I31" s="23">
        <f>SUM(I15:I30)</f>
        <v>65256</v>
      </c>
      <c r="J31" s="20"/>
    </row>
    <row r="32" spans="1:10">
      <c r="A32" s="16">
        <v>28</v>
      </c>
      <c r="B32" s="40" t="s">
        <v>67</v>
      </c>
      <c r="C32" s="30" t="s">
        <v>20</v>
      </c>
      <c r="D32" s="30" t="s">
        <v>49</v>
      </c>
      <c r="E32" s="30">
        <v>3</v>
      </c>
      <c r="F32" s="30" t="s">
        <v>26</v>
      </c>
      <c r="G32" s="30">
        <v>1</v>
      </c>
      <c r="H32" s="19">
        <v>1000</v>
      </c>
      <c r="I32" s="19">
        <f t="shared" si="2"/>
        <v>3000</v>
      </c>
      <c r="J32" s="20"/>
    </row>
    <row r="33" spans="1:10">
      <c r="A33" s="16">
        <v>29</v>
      </c>
      <c r="B33" s="40"/>
      <c r="C33" s="30" t="s">
        <v>84</v>
      </c>
      <c r="D33" s="30"/>
      <c r="E33" s="30">
        <v>1</v>
      </c>
      <c r="F33" s="30" t="s">
        <v>24</v>
      </c>
      <c r="G33" s="30">
        <v>1</v>
      </c>
      <c r="H33" s="19">
        <v>1000</v>
      </c>
      <c r="I33" s="19">
        <f t="shared" si="2"/>
        <v>1000</v>
      </c>
      <c r="J33" s="20"/>
    </row>
    <row r="34" spans="1:10">
      <c r="A34" s="16">
        <v>30</v>
      </c>
      <c r="B34" s="40"/>
      <c r="C34" s="30" t="s">
        <v>82</v>
      </c>
      <c r="D34" s="30" t="s">
        <v>144</v>
      </c>
      <c r="E34" s="30">
        <v>1</v>
      </c>
      <c r="F34" s="30" t="s">
        <v>24</v>
      </c>
      <c r="G34" s="30">
        <v>2</v>
      </c>
      <c r="H34" s="19">
        <v>800</v>
      </c>
      <c r="I34" s="19">
        <f t="shared" si="2"/>
        <v>1600</v>
      </c>
      <c r="J34" s="20"/>
    </row>
    <row r="35" spans="1:10">
      <c r="A35" s="16">
        <v>31</v>
      </c>
      <c r="B35" s="40"/>
      <c r="C35" s="30" t="s">
        <v>85</v>
      </c>
      <c r="D35" s="30" t="s">
        <v>86</v>
      </c>
      <c r="E35" s="30">
        <v>1</v>
      </c>
      <c r="F35" s="30" t="s">
        <v>24</v>
      </c>
      <c r="G35" s="30">
        <v>1</v>
      </c>
      <c r="H35" s="19">
        <v>100</v>
      </c>
      <c r="I35" s="19">
        <f t="shared" si="2"/>
        <v>100</v>
      </c>
      <c r="J35" s="20"/>
    </row>
    <row r="36" spans="1:10">
      <c r="A36" s="16">
        <v>32</v>
      </c>
      <c r="B36" s="40"/>
      <c r="C36" s="18" t="s">
        <v>21</v>
      </c>
      <c r="D36" s="18" t="s">
        <v>50</v>
      </c>
      <c r="E36" s="18">
        <v>100</v>
      </c>
      <c r="F36" s="18" t="s">
        <v>37</v>
      </c>
      <c r="G36" s="18">
        <v>1</v>
      </c>
      <c r="H36" s="24">
        <v>5</v>
      </c>
      <c r="I36" s="24">
        <f t="shared" si="2"/>
        <v>500</v>
      </c>
      <c r="J36" s="25"/>
    </row>
    <row r="37" spans="1:10">
      <c r="A37" s="16">
        <v>33</v>
      </c>
      <c r="B37" s="40"/>
      <c r="C37" s="18" t="s">
        <v>173</v>
      </c>
      <c r="D37" s="18" t="s">
        <v>174</v>
      </c>
      <c r="E37" s="18">
        <v>6</v>
      </c>
      <c r="F37" s="18" t="s">
        <v>25</v>
      </c>
      <c r="G37" s="18">
        <v>1</v>
      </c>
      <c r="H37" s="24">
        <v>100</v>
      </c>
      <c r="I37" s="24">
        <f t="shared" si="2"/>
        <v>600</v>
      </c>
      <c r="J37" s="25"/>
    </row>
    <row r="38" spans="1:10">
      <c r="A38" s="16">
        <v>34</v>
      </c>
      <c r="B38" s="40"/>
      <c r="C38" s="18" t="s">
        <v>169</v>
      </c>
      <c r="D38" s="18" t="s">
        <v>175</v>
      </c>
      <c r="E38" s="18">
        <v>4</v>
      </c>
      <c r="F38" s="18" t="s">
        <v>25</v>
      </c>
      <c r="G38" s="18">
        <v>1</v>
      </c>
      <c r="H38" s="24">
        <v>150</v>
      </c>
      <c r="I38" s="24">
        <f t="shared" si="2"/>
        <v>600</v>
      </c>
      <c r="J38" s="25"/>
    </row>
    <row r="39" spans="1:10">
      <c r="A39" s="16">
        <v>35</v>
      </c>
      <c r="B39" s="40"/>
      <c r="C39" s="18" t="s">
        <v>170</v>
      </c>
      <c r="D39" s="18" t="s">
        <v>176</v>
      </c>
      <c r="E39" s="18">
        <v>50</v>
      </c>
      <c r="F39" s="18" t="s">
        <v>37</v>
      </c>
      <c r="G39" s="18">
        <v>1</v>
      </c>
      <c r="H39" s="24">
        <v>5</v>
      </c>
      <c r="I39" s="24">
        <f t="shared" si="2"/>
        <v>250</v>
      </c>
      <c r="J39" s="25"/>
    </row>
    <row r="40" spans="1:10">
      <c r="A40" s="16">
        <v>36</v>
      </c>
      <c r="B40" s="40"/>
      <c r="C40" s="18" t="s">
        <v>171</v>
      </c>
      <c r="D40" s="18" t="s">
        <v>177</v>
      </c>
      <c r="E40" s="18">
        <v>4</v>
      </c>
      <c r="F40" s="18" t="s">
        <v>25</v>
      </c>
      <c r="G40" s="18">
        <v>1</v>
      </c>
      <c r="H40" s="24">
        <v>20</v>
      </c>
      <c r="I40" s="24">
        <f t="shared" si="2"/>
        <v>80</v>
      </c>
      <c r="J40" s="25"/>
    </row>
    <row r="41" spans="1:10">
      <c r="A41" s="16">
        <v>37</v>
      </c>
      <c r="B41" s="40"/>
      <c r="C41" s="18" t="s">
        <v>22</v>
      </c>
      <c r="D41" s="18" t="s">
        <v>145</v>
      </c>
      <c r="E41" s="18">
        <v>2</v>
      </c>
      <c r="F41" s="18" t="s">
        <v>24</v>
      </c>
      <c r="G41" s="18">
        <v>1</v>
      </c>
      <c r="H41" s="24">
        <v>200</v>
      </c>
      <c r="I41" s="24">
        <f t="shared" si="2"/>
        <v>400</v>
      </c>
      <c r="J41" s="25"/>
    </row>
    <row r="42" spans="1:10">
      <c r="A42" s="16">
        <v>38</v>
      </c>
      <c r="B42" s="40"/>
      <c r="C42" s="18" t="s">
        <v>41</v>
      </c>
      <c r="D42" s="18" t="s">
        <v>168</v>
      </c>
      <c r="E42" s="18">
        <v>50</v>
      </c>
      <c r="F42" s="18" t="s">
        <v>23</v>
      </c>
      <c r="G42" s="18">
        <v>1</v>
      </c>
      <c r="H42" s="24">
        <v>450</v>
      </c>
      <c r="I42" s="24">
        <f t="shared" si="2"/>
        <v>22500</v>
      </c>
      <c r="J42" s="25"/>
    </row>
    <row r="43" spans="1:10">
      <c r="A43" s="16">
        <v>39</v>
      </c>
      <c r="B43" s="40"/>
      <c r="C43" s="18" t="s">
        <v>93</v>
      </c>
      <c r="D43" s="18" t="s">
        <v>94</v>
      </c>
      <c r="E43" s="18">
        <v>1</v>
      </c>
      <c r="F43" s="18" t="s">
        <v>24</v>
      </c>
      <c r="G43" s="18">
        <v>1</v>
      </c>
      <c r="H43" s="24">
        <v>200</v>
      </c>
      <c r="I43" s="24">
        <f t="shared" si="2"/>
        <v>200</v>
      </c>
      <c r="J43" s="25"/>
    </row>
    <row r="44" spans="1:10">
      <c r="A44" s="16">
        <v>40</v>
      </c>
      <c r="B44" s="40"/>
      <c r="C44" s="18" t="s">
        <v>95</v>
      </c>
      <c r="D44" s="18" t="s">
        <v>96</v>
      </c>
      <c r="E44" s="18">
        <v>1</v>
      </c>
      <c r="F44" s="18" t="s">
        <v>24</v>
      </c>
      <c r="G44" s="18">
        <v>1</v>
      </c>
      <c r="H44" s="24">
        <v>200</v>
      </c>
      <c r="I44" s="24">
        <f t="shared" si="2"/>
        <v>200</v>
      </c>
      <c r="J44" s="25"/>
    </row>
    <row r="45" spans="1:10">
      <c r="A45" s="16">
        <v>41</v>
      </c>
      <c r="B45" s="40"/>
      <c r="C45" s="18" t="s">
        <v>97</v>
      </c>
      <c r="D45" s="18" t="s">
        <v>53</v>
      </c>
      <c r="E45" s="18">
        <v>1</v>
      </c>
      <c r="F45" s="18" t="s">
        <v>24</v>
      </c>
      <c r="G45" s="18">
        <v>1</v>
      </c>
      <c r="H45" s="24">
        <f>1484+2538+2697</f>
        <v>6719</v>
      </c>
      <c r="I45" s="24">
        <f t="shared" si="2"/>
        <v>6719</v>
      </c>
      <c r="J45" s="25"/>
    </row>
    <row r="46" spans="1:10">
      <c r="A46" s="16">
        <v>42</v>
      </c>
      <c r="B46" s="40"/>
      <c r="C46" s="18" t="s">
        <v>40</v>
      </c>
      <c r="D46" s="18" t="s">
        <v>172</v>
      </c>
      <c r="E46" s="18">
        <v>65</v>
      </c>
      <c r="F46" s="18" t="s">
        <v>23</v>
      </c>
      <c r="G46" s="18">
        <v>1</v>
      </c>
      <c r="H46" s="24">
        <v>100</v>
      </c>
      <c r="I46" s="24">
        <f>E46*G46*H46</f>
        <v>6500</v>
      </c>
      <c r="J46" s="25"/>
    </row>
    <row r="47" spans="1:10">
      <c r="A47" s="16">
        <v>43</v>
      </c>
      <c r="B47" s="40"/>
      <c r="C47" s="18" t="s">
        <v>141</v>
      </c>
      <c r="D47" s="18"/>
      <c r="E47" s="18">
        <v>5</v>
      </c>
      <c r="F47" s="18" t="s">
        <v>146</v>
      </c>
      <c r="G47" s="18">
        <v>1</v>
      </c>
      <c r="H47" s="24">
        <v>100</v>
      </c>
      <c r="I47" s="24">
        <f t="shared" ref="I47" si="4">E47*G47*H47</f>
        <v>500</v>
      </c>
      <c r="J47" s="25"/>
    </row>
    <row r="48" spans="1:10">
      <c r="A48" s="16">
        <v>44</v>
      </c>
      <c r="B48" s="40"/>
      <c r="C48" s="18" t="s">
        <v>129</v>
      </c>
      <c r="D48" s="18" t="s">
        <v>178</v>
      </c>
      <c r="E48" s="18">
        <v>10</v>
      </c>
      <c r="F48" s="18" t="s">
        <v>131</v>
      </c>
      <c r="G48" s="18">
        <v>1</v>
      </c>
      <c r="H48" s="24">
        <v>300</v>
      </c>
      <c r="I48" s="24">
        <f t="shared" si="2"/>
        <v>3000</v>
      </c>
      <c r="J48" s="25"/>
    </row>
    <row r="49" spans="1:10">
      <c r="A49" s="16">
        <v>45</v>
      </c>
      <c r="B49" s="40"/>
      <c r="C49" s="18" t="s">
        <v>130</v>
      </c>
      <c r="D49" s="18" t="s">
        <v>179</v>
      </c>
      <c r="E49" s="18">
        <v>32</v>
      </c>
      <c r="F49" s="18" t="s">
        <v>131</v>
      </c>
      <c r="G49" s="18">
        <v>1</v>
      </c>
      <c r="H49" s="24">
        <v>104</v>
      </c>
      <c r="I49" s="24">
        <f t="shared" si="2"/>
        <v>3328</v>
      </c>
      <c r="J49" s="25"/>
    </row>
    <row r="50" spans="1:10">
      <c r="A50" s="16">
        <v>46</v>
      </c>
      <c r="B50" s="40"/>
      <c r="C50" s="18" t="s">
        <v>132</v>
      </c>
      <c r="D50" s="18"/>
      <c r="E50" s="18">
        <v>60</v>
      </c>
      <c r="F50" s="18" t="s">
        <v>133</v>
      </c>
      <c r="G50" s="18">
        <v>2</v>
      </c>
      <c r="H50" s="24">
        <v>80</v>
      </c>
      <c r="I50" s="24">
        <f t="shared" si="2"/>
        <v>9600</v>
      </c>
      <c r="J50" s="25"/>
    </row>
    <row r="51" spans="1:10">
      <c r="A51" s="16">
        <v>47</v>
      </c>
      <c r="B51" s="40"/>
      <c r="C51" s="18" t="s">
        <v>134</v>
      </c>
      <c r="D51" s="18" t="s">
        <v>147</v>
      </c>
      <c r="E51" s="18">
        <v>1</v>
      </c>
      <c r="F51" s="18" t="s">
        <v>24</v>
      </c>
      <c r="G51" s="18">
        <v>1</v>
      </c>
      <c r="H51" s="24">
        <v>2700</v>
      </c>
      <c r="I51" s="24">
        <f t="shared" si="2"/>
        <v>2700</v>
      </c>
      <c r="J51" s="25"/>
    </row>
    <row r="52" spans="1:10">
      <c r="A52" s="16">
        <v>48</v>
      </c>
      <c r="B52" s="41" t="s">
        <v>73</v>
      </c>
      <c r="C52" s="41"/>
      <c r="D52" s="41"/>
      <c r="E52" s="41"/>
      <c r="F52" s="41"/>
      <c r="G52" s="41"/>
      <c r="H52" s="41"/>
      <c r="I52" s="23">
        <f>SUM(I32:I51)</f>
        <v>63377</v>
      </c>
      <c r="J52" s="20"/>
    </row>
    <row r="53" spans="1:10">
      <c r="A53" s="16">
        <v>49</v>
      </c>
      <c r="B53" s="40" t="s">
        <v>15</v>
      </c>
      <c r="C53" s="30" t="s">
        <v>16</v>
      </c>
      <c r="D53" s="30" t="s">
        <v>98</v>
      </c>
      <c r="E53" s="30">
        <v>1</v>
      </c>
      <c r="F53" s="30" t="s">
        <v>12</v>
      </c>
      <c r="G53" s="30">
        <v>1</v>
      </c>
      <c r="H53" s="19">
        <v>18000</v>
      </c>
      <c r="I53" s="19">
        <f>E53*G53*H53</f>
        <v>18000</v>
      </c>
      <c r="J53" s="20"/>
    </row>
    <row r="54" spans="1:10">
      <c r="A54" s="16">
        <v>50</v>
      </c>
      <c r="B54" s="40"/>
      <c r="C54" s="30" t="s">
        <v>63</v>
      </c>
      <c r="D54" s="30" t="s">
        <v>64</v>
      </c>
      <c r="E54" s="30">
        <v>45</v>
      </c>
      <c r="F54" s="30" t="s">
        <v>42</v>
      </c>
      <c r="G54" s="30">
        <v>1</v>
      </c>
      <c r="H54" s="19">
        <v>30</v>
      </c>
      <c r="I54" s="19">
        <f>E54*G54*H54</f>
        <v>1350</v>
      </c>
      <c r="J54" s="20"/>
    </row>
    <row r="55" spans="1:10">
      <c r="A55" s="16">
        <v>51</v>
      </c>
      <c r="B55" s="40"/>
      <c r="C55" s="18" t="s">
        <v>38</v>
      </c>
      <c r="D55" s="18" t="s">
        <v>99</v>
      </c>
      <c r="E55" s="18">
        <v>2</v>
      </c>
      <c r="F55" s="18" t="s">
        <v>29</v>
      </c>
      <c r="G55" s="18">
        <v>2</v>
      </c>
      <c r="H55" s="24">
        <v>1500</v>
      </c>
      <c r="I55" s="24">
        <f>E55*G55*H55</f>
        <v>6000</v>
      </c>
      <c r="J55" s="25"/>
    </row>
    <row r="56" spans="1:10" ht="24">
      <c r="A56" s="16">
        <v>52</v>
      </c>
      <c r="B56" s="40"/>
      <c r="C56" s="30" t="s">
        <v>113</v>
      </c>
      <c r="D56" s="30" t="s">
        <v>119</v>
      </c>
      <c r="E56" s="30">
        <v>65</v>
      </c>
      <c r="F56" s="30" t="s">
        <v>114</v>
      </c>
      <c r="G56" s="30">
        <v>1</v>
      </c>
      <c r="H56" s="19">
        <v>150</v>
      </c>
      <c r="I56" s="19">
        <f>E56*G56*H56</f>
        <v>9750</v>
      </c>
      <c r="J56" s="20"/>
    </row>
    <row r="57" spans="1:10">
      <c r="A57" s="16">
        <v>53</v>
      </c>
      <c r="B57" s="41" t="s">
        <v>73</v>
      </c>
      <c r="C57" s="41"/>
      <c r="D57" s="41"/>
      <c r="E57" s="41"/>
      <c r="F57" s="41"/>
      <c r="G57" s="41"/>
      <c r="H57" s="41"/>
      <c r="I57" s="23">
        <f>SUM(I53:I56)</f>
        <v>35100</v>
      </c>
      <c r="J57" s="20"/>
    </row>
    <row r="58" spans="1:10">
      <c r="A58" s="16">
        <v>54</v>
      </c>
      <c r="B58" s="40" t="s">
        <v>43</v>
      </c>
      <c r="C58" s="30" t="s">
        <v>44</v>
      </c>
      <c r="D58" s="30" t="s">
        <v>55</v>
      </c>
      <c r="E58" s="30">
        <v>2</v>
      </c>
      <c r="F58" s="30" t="s">
        <v>42</v>
      </c>
      <c r="G58" s="30">
        <v>2</v>
      </c>
      <c r="H58" s="19">
        <v>3000</v>
      </c>
      <c r="I58" s="19">
        <f t="shared" si="2"/>
        <v>12000</v>
      </c>
      <c r="J58" s="20"/>
    </row>
    <row r="59" spans="1:10">
      <c r="A59" s="16">
        <v>55</v>
      </c>
      <c r="B59" s="40"/>
      <c r="C59" s="30" t="s">
        <v>46</v>
      </c>
      <c r="D59" s="30" t="s">
        <v>56</v>
      </c>
      <c r="E59" s="30">
        <v>1</v>
      </c>
      <c r="F59" s="30" t="s">
        <v>24</v>
      </c>
      <c r="G59" s="30">
        <v>1</v>
      </c>
      <c r="H59" s="19">
        <v>2000</v>
      </c>
      <c r="I59" s="19">
        <f t="shared" si="2"/>
        <v>2000</v>
      </c>
      <c r="J59" s="20"/>
    </row>
    <row r="60" spans="1:10">
      <c r="A60" s="16">
        <v>56</v>
      </c>
      <c r="B60" s="40"/>
      <c r="C60" s="30" t="s">
        <v>45</v>
      </c>
      <c r="D60" s="30" t="s">
        <v>57</v>
      </c>
      <c r="E60" s="30">
        <v>1</v>
      </c>
      <c r="F60" s="30" t="s">
        <v>24</v>
      </c>
      <c r="G60" s="30">
        <v>1</v>
      </c>
      <c r="H60" s="19">
        <v>500</v>
      </c>
      <c r="I60" s="19">
        <f t="shared" si="2"/>
        <v>500</v>
      </c>
      <c r="J60" s="20"/>
    </row>
    <row r="61" spans="1:10">
      <c r="A61" s="16">
        <v>57</v>
      </c>
      <c r="B61" s="40"/>
      <c r="C61" s="30" t="s">
        <v>47</v>
      </c>
      <c r="D61" s="30" t="s">
        <v>58</v>
      </c>
      <c r="E61" s="30">
        <v>1</v>
      </c>
      <c r="F61" s="30" t="s">
        <v>24</v>
      </c>
      <c r="G61" s="30">
        <v>1</v>
      </c>
      <c r="H61" s="19">
        <v>10000</v>
      </c>
      <c r="I61" s="19">
        <f t="shared" si="2"/>
        <v>10000</v>
      </c>
      <c r="J61" s="20"/>
    </row>
    <row r="62" spans="1:10">
      <c r="A62" s="16">
        <v>58</v>
      </c>
      <c r="B62" s="41" t="s">
        <v>73</v>
      </c>
      <c r="C62" s="41"/>
      <c r="D62" s="41"/>
      <c r="E62" s="41"/>
      <c r="F62" s="41"/>
      <c r="G62" s="41"/>
      <c r="H62" s="41"/>
      <c r="I62" s="23">
        <f>SUM(I58:I61)</f>
        <v>24500</v>
      </c>
      <c r="J62" s="20"/>
    </row>
    <row r="63" spans="1:10">
      <c r="A63" s="16">
        <v>59</v>
      </c>
      <c r="B63" s="40" t="s">
        <v>100</v>
      </c>
      <c r="C63" s="30" t="s">
        <v>33</v>
      </c>
      <c r="D63" s="30" t="s">
        <v>60</v>
      </c>
      <c r="E63" s="30">
        <v>1</v>
      </c>
      <c r="F63" s="30" t="s">
        <v>42</v>
      </c>
      <c r="G63" s="30">
        <v>3</v>
      </c>
      <c r="H63" s="19">
        <v>2000</v>
      </c>
      <c r="I63" s="19">
        <f t="shared" si="2"/>
        <v>6000</v>
      </c>
      <c r="J63" s="20"/>
    </row>
    <row r="64" spans="1:10">
      <c r="A64" s="16">
        <v>60</v>
      </c>
      <c r="B64" s="40"/>
      <c r="C64" s="30" t="s">
        <v>34</v>
      </c>
      <c r="D64" s="30" t="s">
        <v>59</v>
      </c>
      <c r="E64" s="30">
        <v>3</v>
      </c>
      <c r="F64" s="30" t="s">
        <v>42</v>
      </c>
      <c r="G64" s="30">
        <v>3</v>
      </c>
      <c r="H64" s="19">
        <v>1000</v>
      </c>
      <c r="I64" s="19">
        <f t="shared" si="2"/>
        <v>9000</v>
      </c>
      <c r="J64" s="20"/>
    </row>
    <row r="65" spans="1:10">
      <c r="A65" s="16">
        <v>61</v>
      </c>
      <c r="B65" s="40"/>
      <c r="C65" s="30" t="s">
        <v>89</v>
      </c>
      <c r="D65" s="30" t="s">
        <v>90</v>
      </c>
      <c r="E65" s="30">
        <v>1</v>
      </c>
      <c r="F65" s="30" t="s">
        <v>24</v>
      </c>
      <c r="G65" s="30">
        <v>1</v>
      </c>
      <c r="H65" s="19">
        <v>5000</v>
      </c>
      <c r="I65" s="19">
        <f t="shared" si="2"/>
        <v>5000</v>
      </c>
      <c r="J65" s="20"/>
    </row>
    <row r="66" spans="1:10">
      <c r="A66" s="16">
        <v>62</v>
      </c>
      <c r="B66" s="40"/>
      <c r="C66" s="30" t="s">
        <v>68</v>
      </c>
      <c r="D66" s="30" t="s">
        <v>72</v>
      </c>
      <c r="E66" s="30">
        <v>4</v>
      </c>
      <c r="F66" s="30" t="s">
        <v>42</v>
      </c>
      <c r="G66" s="30">
        <v>2</v>
      </c>
      <c r="H66" s="19">
        <v>2000</v>
      </c>
      <c r="I66" s="19">
        <f t="shared" si="2"/>
        <v>16000</v>
      </c>
      <c r="J66" s="20"/>
    </row>
    <row r="67" spans="1:10">
      <c r="A67" s="16">
        <v>63</v>
      </c>
      <c r="B67" s="40"/>
      <c r="C67" s="30" t="s">
        <v>70</v>
      </c>
      <c r="D67" s="30"/>
      <c r="E67" s="30">
        <v>1</v>
      </c>
      <c r="F67" s="30" t="s">
        <v>24</v>
      </c>
      <c r="G67" s="30">
        <v>1</v>
      </c>
      <c r="H67" s="19">
        <v>2000</v>
      </c>
      <c r="I67" s="19">
        <f t="shared" si="2"/>
        <v>2000</v>
      </c>
      <c r="J67" s="20"/>
    </row>
    <row r="68" spans="1:10">
      <c r="A68" s="16">
        <v>64</v>
      </c>
      <c r="B68" s="40"/>
      <c r="C68" s="30" t="s">
        <v>71</v>
      </c>
      <c r="D68" s="30"/>
      <c r="E68" s="30">
        <v>2</v>
      </c>
      <c r="F68" s="30" t="s">
        <v>10</v>
      </c>
      <c r="G68" s="30">
        <v>4</v>
      </c>
      <c r="H68" s="19">
        <v>500</v>
      </c>
      <c r="I68" s="19">
        <f t="shared" si="2"/>
        <v>4000</v>
      </c>
      <c r="J68" s="20"/>
    </row>
    <row r="69" spans="1:10">
      <c r="A69" s="16">
        <v>65</v>
      </c>
      <c r="B69" s="40"/>
      <c r="C69" s="30" t="s">
        <v>91</v>
      </c>
      <c r="D69" s="30" t="s">
        <v>105</v>
      </c>
      <c r="E69" s="30">
        <v>1</v>
      </c>
      <c r="F69" s="30" t="s">
        <v>24</v>
      </c>
      <c r="G69" s="30">
        <v>1</v>
      </c>
      <c r="H69" s="19">
        <v>4009</v>
      </c>
      <c r="I69" s="19">
        <f t="shared" si="2"/>
        <v>4009</v>
      </c>
      <c r="J69" s="20" t="s">
        <v>122</v>
      </c>
    </row>
    <row r="70" spans="1:10">
      <c r="A70" s="16">
        <v>66</v>
      </c>
      <c r="B70" s="40"/>
      <c r="C70" s="30" t="s">
        <v>31</v>
      </c>
      <c r="D70" s="30" t="s">
        <v>61</v>
      </c>
      <c r="E70" s="30">
        <v>2</v>
      </c>
      <c r="F70" s="30" t="s">
        <v>42</v>
      </c>
      <c r="G70" s="30">
        <v>1</v>
      </c>
      <c r="H70" s="19">
        <v>1000</v>
      </c>
      <c r="I70" s="19">
        <f t="shared" si="2"/>
        <v>2000</v>
      </c>
      <c r="J70" s="20"/>
    </row>
    <row r="71" spans="1:10">
      <c r="A71" s="16">
        <v>67</v>
      </c>
      <c r="B71" s="40"/>
      <c r="C71" s="30" t="s">
        <v>32</v>
      </c>
      <c r="D71" s="30" t="s">
        <v>62</v>
      </c>
      <c r="E71" s="30">
        <v>5</v>
      </c>
      <c r="F71" s="30" t="s">
        <v>42</v>
      </c>
      <c r="G71" s="30">
        <v>3</v>
      </c>
      <c r="H71" s="19">
        <v>600</v>
      </c>
      <c r="I71" s="19">
        <f t="shared" si="2"/>
        <v>9000</v>
      </c>
      <c r="J71" s="20"/>
    </row>
    <row r="72" spans="1:10">
      <c r="A72" s="16">
        <v>68</v>
      </c>
      <c r="B72" s="40"/>
      <c r="C72" s="30" t="s">
        <v>106</v>
      </c>
      <c r="D72" s="30" t="s">
        <v>107</v>
      </c>
      <c r="E72" s="30">
        <v>3</v>
      </c>
      <c r="F72" s="30" t="s">
        <v>42</v>
      </c>
      <c r="G72" s="30">
        <v>2</v>
      </c>
      <c r="H72" s="19">
        <v>600</v>
      </c>
      <c r="I72" s="19">
        <f>E72*G72*H72</f>
        <v>3600</v>
      </c>
      <c r="J72" s="20"/>
    </row>
    <row r="73" spans="1:10">
      <c r="A73" s="16">
        <v>69</v>
      </c>
      <c r="B73" s="40"/>
      <c r="C73" s="30" t="s">
        <v>150</v>
      </c>
      <c r="D73" s="30" t="s">
        <v>151</v>
      </c>
      <c r="E73" s="30">
        <v>3</v>
      </c>
      <c r="F73" s="30" t="s">
        <v>152</v>
      </c>
      <c r="G73" s="30">
        <v>7</v>
      </c>
      <c r="H73" s="19">
        <v>100</v>
      </c>
      <c r="I73" s="19">
        <f>E73*G73*H73</f>
        <v>2100</v>
      </c>
      <c r="J73" s="20"/>
    </row>
    <row r="74" spans="1:10">
      <c r="A74" s="16">
        <v>70</v>
      </c>
      <c r="B74" s="40"/>
      <c r="C74" s="30" t="s">
        <v>148</v>
      </c>
      <c r="D74" s="30" t="s">
        <v>149</v>
      </c>
      <c r="E74" s="30">
        <v>1</v>
      </c>
      <c r="F74" s="30" t="s">
        <v>24</v>
      </c>
      <c r="G74" s="30">
        <v>1</v>
      </c>
      <c r="H74" s="19">
        <v>1800</v>
      </c>
      <c r="I74" s="19">
        <f>E74*G74*H74</f>
        <v>1800</v>
      </c>
      <c r="J74" s="20"/>
    </row>
    <row r="75" spans="1:10">
      <c r="A75" s="16">
        <v>71</v>
      </c>
      <c r="B75" s="40"/>
      <c r="C75" s="30" t="s">
        <v>108</v>
      </c>
      <c r="D75" s="30" t="s">
        <v>109</v>
      </c>
      <c r="E75" s="30">
        <v>1</v>
      </c>
      <c r="F75" s="30" t="s">
        <v>110</v>
      </c>
      <c r="G75" s="30">
        <v>1</v>
      </c>
      <c r="H75" s="19">
        <v>4200</v>
      </c>
      <c r="I75" s="19">
        <f>E75*G75*H75</f>
        <v>4200</v>
      </c>
      <c r="J75" s="20"/>
    </row>
    <row r="76" spans="1:10">
      <c r="A76" s="16">
        <v>72</v>
      </c>
      <c r="B76" s="40"/>
      <c r="C76" s="30" t="s">
        <v>111</v>
      </c>
      <c r="D76" s="30" t="s">
        <v>167</v>
      </c>
      <c r="E76" s="30">
        <v>1</v>
      </c>
      <c r="F76" s="30" t="s">
        <v>110</v>
      </c>
      <c r="G76" s="30">
        <v>1</v>
      </c>
      <c r="H76" s="19">
        <v>2000</v>
      </c>
      <c r="I76" s="19">
        <f>E76*G76*H76</f>
        <v>2000</v>
      </c>
      <c r="J76" s="20"/>
    </row>
    <row r="77" spans="1:10">
      <c r="A77" s="16">
        <v>73</v>
      </c>
      <c r="B77" s="41" t="s">
        <v>73</v>
      </c>
      <c r="C77" s="41"/>
      <c r="D77" s="41"/>
      <c r="E77" s="41"/>
      <c r="F77" s="41"/>
      <c r="G77" s="41"/>
      <c r="H77" s="41"/>
      <c r="I77" s="23">
        <f>SUM(I63:I76)</f>
        <v>70709</v>
      </c>
      <c r="J77" s="29"/>
    </row>
    <row r="78" spans="1:10">
      <c r="A78" s="5">
        <v>74</v>
      </c>
      <c r="B78" s="42" t="s">
        <v>74</v>
      </c>
      <c r="C78" s="42"/>
      <c r="D78" s="42"/>
      <c r="E78" s="42"/>
      <c r="F78" s="42"/>
      <c r="G78" s="42"/>
      <c r="H78" s="42"/>
      <c r="I78" s="6">
        <f>SUM(I14,I31,I52,I57,I62,I77)</f>
        <v>371312</v>
      </c>
      <c r="J78" s="39"/>
    </row>
    <row r="79" spans="1:10">
      <c r="A79" s="5">
        <v>75</v>
      </c>
      <c r="B79" s="42" t="s">
        <v>75</v>
      </c>
      <c r="C79" s="42"/>
      <c r="D79" s="42"/>
      <c r="E79" s="42"/>
      <c r="F79" s="42"/>
      <c r="G79" s="42"/>
      <c r="H79" s="42"/>
      <c r="I79" s="8">
        <f>I78*0.1</f>
        <v>37131.200000000004</v>
      </c>
      <c r="J79" s="7"/>
    </row>
    <row r="80" spans="1:10">
      <c r="A80" s="5">
        <v>76</v>
      </c>
      <c r="B80" s="42" t="s">
        <v>76</v>
      </c>
      <c r="C80" s="42"/>
      <c r="D80" s="42"/>
      <c r="E80" s="42"/>
      <c r="F80" s="42"/>
      <c r="G80" s="42"/>
      <c r="H80" s="42"/>
      <c r="I80" s="8">
        <f>I78+I79</f>
        <v>408443.2</v>
      </c>
      <c r="J80" s="7"/>
    </row>
    <row r="81" spans="1:10">
      <c r="A81" s="5">
        <v>77</v>
      </c>
      <c r="B81" s="42" t="s">
        <v>78</v>
      </c>
      <c r="C81" s="42"/>
      <c r="D81" s="42"/>
      <c r="E81" s="42"/>
      <c r="F81" s="42"/>
      <c r="G81" s="42"/>
      <c r="H81" s="42"/>
      <c r="I81" s="8">
        <f>I80*0.06</f>
        <v>24506.592000000001</v>
      </c>
      <c r="J81" s="7"/>
    </row>
    <row r="82" spans="1:10">
      <c r="A82" s="5">
        <v>78</v>
      </c>
      <c r="B82" s="43" t="s">
        <v>77</v>
      </c>
      <c r="C82" s="43"/>
      <c r="D82" s="43"/>
      <c r="E82" s="43"/>
      <c r="F82" s="43"/>
      <c r="G82" s="43"/>
      <c r="H82" s="43"/>
      <c r="I82" s="35">
        <f>I80+I81</f>
        <v>432949.79200000002</v>
      </c>
      <c r="J82" s="38"/>
    </row>
  </sheetData>
  <mergeCells count="21">
    <mergeCell ref="A1:J1"/>
    <mergeCell ref="B3:B13"/>
    <mergeCell ref="B14:H14"/>
    <mergeCell ref="B31:H31"/>
    <mergeCell ref="C15:C18"/>
    <mergeCell ref="B15:B30"/>
    <mergeCell ref="C3:C5"/>
    <mergeCell ref="D3:D5"/>
    <mergeCell ref="B81:H81"/>
    <mergeCell ref="B82:H82"/>
    <mergeCell ref="B52:H52"/>
    <mergeCell ref="B53:B56"/>
    <mergeCell ref="B57:H57"/>
    <mergeCell ref="B58:B61"/>
    <mergeCell ref="B62:H62"/>
    <mergeCell ref="B63:B76"/>
    <mergeCell ref="B32:B51"/>
    <mergeCell ref="B77:H77"/>
    <mergeCell ref="B78:H78"/>
    <mergeCell ref="B79:H79"/>
    <mergeCell ref="B80:H8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workbookViewId="0">
      <selection activeCell="B29" sqref="B29:I29"/>
    </sheetView>
  </sheetViews>
  <sheetFormatPr defaultColWidth="10.6640625" defaultRowHeight="12"/>
  <cols>
    <col min="1" max="1" width="2.9296875" style="1" bestFit="1" customWidth="1"/>
    <col min="2" max="2" width="8.265625" style="1" customWidth="1"/>
    <col min="3" max="3" width="10.1328125" style="1" customWidth="1"/>
    <col min="4" max="4" width="30.796875" style="1" customWidth="1"/>
    <col min="5" max="5" width="14.73046875" style="1" customWidth="1"/>
    <col min="6" max="8" width="5.73046875" style="1" customWidth="1"/>
    <col min="9" max="9" width="7.73046875" style="2" customWidth="1"/>
    <col min="10" max="10" width="9.3984375" style="2" customWidth="1"/>
    <col min="11" max="11" width="14.796875" style="1" customWidth="1"/>
    <col min="12" max="16384" width="10.6640625" style="1"/>
  </cols>
  <sheetData>
    <row r="1" spans="1:11" ht="23.1" customHeight="1" thickBot="1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7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127</v>
      </c>
      <c r="F2" s="10" t="s">
        <v>4</v>
      </c>
      <c r="G2" s="10" t="s">
        <v>5</v>
      </c>
      <c r="H2" s="10" t="s">
        <v>69</v>
      </c>
      <c r="I2" s="11" t="s">
        <v>6</v>
      </c>
      <c r="J2" s="11" t="s">
        <v>7</v>
      </c>
      <c r="K2" s="12" t="s">
        <v>8</v>
      </c>
    </row>
    <row r="3" spans="1:11" s="21" customFormat="1" ht="17.399999999999999" customHeight="1">
      <c r="A3" s="16">
        <v>1</v>
      </c>
      <c r="B3" s="40" t="s">
        <v>104</v>
      </c>
      <c r="C3" s="17" t="s">
        <v>9</v>
      </c>
      <c r="D3" s="14" t="s">
        <v>124</v>
      </c>
      <c r="E3" s="18"/>
      <c r="F3" s="17">
        <v>30</v>
      </c>
      <c r="G3" s="17" t="s">
        <v>10</v>
      </c>
      <c r="H3" s="17">
        <v>2</v>
      </c>
      <c r="I3" s="19">
        <v>880</v>
      </c>
      <c r="J3" s="19">
        <f>F3*H3*I3</f>
        <v>52800</v>
      </c>
      <c r="K3" s="20"/>
    </row>
    <row r="4" spans="1:11" s="21" customFormat="1" ht="15.9" customHeight="1">
      <c r="A4" s="16">
        <v>2</v>
      </c>
      <c r="B4" s="40"/>
      <c r="C4" s="17" t="s">
        <v>11</v>
      </c>
      <c r="D4" s="17" t="s">
        <v>125</v>
      </c>
      <c r="E4" s="17"/>
      <c r="F4" s="17">
        <v>1</v>
      </c>
      <c r="G4" s="17" t="s">
        <v>12</v>
      </c>
      <c r="H4" s="17">
        <v>1</v>
      </c>
      <c r="I4" s="19">
        <v>33000</v>
      </c>
      <c r="J4" s="19">
        <f>F4*H4*I4</f>
        <v>33000</v>
      </c>
      <c r="K4" s="20"/>
    </row>
    <row r="5" spans="1:11" s="21" customFormat="1" ht="15.9" customHeight="1">
      <c r="A5" s="16">
        <v>3</v>
      </c>
      <c r="B5" s="40"/>
      <c r="C5" s="17" t="s">
        <v>13</v>
      </c>
      <c r="D5" s="18" t="s">
        <v>126</v>
      </c>
      <c r="E5" s="18"/>
      <c r="F5" s="17">
        <v>1</v>
      </c>
      <c r="G5" s="17" t="s">
        <v>12</v>
      </c>
      <c r="H5" s="17">
        <v>1</v>
      </c>
      <c r="I5" s="19">
        <v>5000</v>
      </c>
      <c r="J5" s="19">
        <f t="shared" ref="J5:J49" si="0">F5*H5*I5</f>
        <v>5000</v>
      </c>
      <c r="K5" s="20"/>
    </row>
    <row r="6" spans="1:11" s="21" customFormat="1" ht="15.9" customHeight="1">
      <c r="A6" s="16">
        <v>4</v>
      </c>
      <c r="B6" s="40"/>
      <c r="C6" s="17" t="s">
        <v>35</v>
      </c>
      <c r="D6" s="17" t="s">
        <v>65</v>
      </c>
      <c r="E6" s="17"/>
      <c r="F6" s="17">
        <v>55</v>
      </c>
      <c r="G6" s="17" t="s">
        <v>36</v>
      </c>
      <c r="H6" s="17">
        <v>1</v>
      </c>
      <c r="I6" s="19">
        <v>228</v>
      </c>
      <c r="J6" s="19">
        <f t="shared" si="0"/>
        <v>12540</v>
      </c>
      <c r="K6" s="20"/>
    </row>
    <row r="7" spans="1:11" s="21" customFormat="1" ht="15.9" customHeight="1">
      <c r="A7" s="16">
        <v>5</v>
      </c>
      <c r="B7" s="40"/>
      <c r="C7" s="17" t="s">
        <v>101</v>
      </c>
      <c r="D7" s="17" t="s">
        <v>66</v>
      </c>
      <c r="E7" s="17"/>
      <c r="F7" s="17">
        <v>6</v>
      </c>
      <c r="G7" s="17" t="s">
        <v>14</v>
      </c>
      <c r="H7" s="17">
        <v>1</v>
      </c>
      <c r="I7" s="19">
        <v>3000</v>
      </c>
      <c r="J7" s="19">
        <f t="shared" si="0"/>
        <v>18000</v>
      </c>
      <c r="K7" s="20"/>
    </row>
    <row r="8" spans="1:11" s="21" customFormat="1" ht="15.9" customHeight="1">
      <c r="A8" s="22">
        <v>6</v>
      </c>
      <c r="B8" s="41" t="s">
        <v>73</v>
      </c>
      <c r="C8" s="41"/>
      <c r="D8" s="41"/>
      <c r="E8" s="41"/>
      <c r="F8" s="41"/>
      <c r="G8" s="41"/>
      <c r="H8" s="41"/>
      <c r="I8" s="41"/>
      <c r="J8" s="23">
        <f>SUM(J3:J7)</f>
        <v>121340</v>
      </c>
      <c r="K8" s="20"/>
    </row>
    <row r="9" spans="1:11" s="21" customFormat="1">
      <c r="A9" s="16">
        <v>7</v>
      </c>
      <c r="B9" s="40" t="s">
        <v>17</v>
      </c>
      <c r="C9" s="17" t="s">
        <v>18</v>
      </c>
      <c r="D9" s="15" t="s">
        <v>123</v>
      </c>
      <c r="E9" s="17"/>
      <c r="F9" s="17">
        <v>1</v>
      </c>
      <c r="G9" s="17" t="s">
        <v>23</v>
      </c>
      <c r="H9" s="17">
        <v>1</v>
      </c>
      <c r="I9" s="19">
        <v>30000</v>
      </c>
      <c r="J9" s="19">
        <f t="shared" si="0"/>
        <v>30000</v>
      </c>
      <c r="K9" s="20"/>
    </row>
    <row r="10" spans="1:11" s="21" customFormat="1">
      <c r="A10" s="16">
        <v>8</v>
      </c>
      <c r="B10" s="40"/>
      <c r="C10" s="17" t="s">
        <v>115</v>
      </c>
      <c r="D10" s="15" t="s">
        <v>117</v>
      </c>
      <c r="E10" s="17"/>
      <c r="F10" s="17">
        <v>8</v>
      </c>
      <c r="G10" s="17" t="s">
        <v>116</v>
      </c>
      <c r="H10" s="17">
        <v>1</v>
      </c>
      <c r="I10" s="19">
        <v>500</v>
      </c>
      <c r="J10" s="19">
        <f t="shared" si="0"/>
        <v>4000</v>
      </c>
      <c r="K10" s="20"/>
    </row>
    <row r="11" spans="1:11" s="21" customFormat="1" ht="15.9" customHeight="1">
      <c r="A11" s="16">
        <v>9</v>
      </c>
      <c r="B11" s="40"/>
      <c r="C11" s="17" t="s">
        <v>79</v>
      </c>
      <c r="D11" s="15" t="s">
        <v>87</v>
      </c>
      <c r="E11" s="17"/>
      <c r="F11" s="17">
        <v>1</v>
      </c>
      <c r="G11" s="17" t="s">
        <v>24</v>
      </c>
      <c r="H11" s="17">
        <v>1</v>
      </c>
      <c r="I11" s="19">
        <v>5000</v>
      </c>
      <c r="J11" s="19">
        <f t="shared" si="0"/>
        <v>5000</v>
      </c>
      <c r="K11" s="20"/>
    </row>
    <row r="12" spans="1:11" s="21" customFormat="1" ht="15.9" customHeight="1">
      <c r="A12" s="16">
        <v>10</v>
      </c>
      <c r="B12" s="40"/>
      <c r="C12" s="17" t="s">
        <v>48</v>
      </c>
      <c r="D12" s="17" t="s">
        <v>103</v>
      </c>
      <c r="E12" s="17"/>
      <c r="F12" s="17">
        <v>1</v>
      </c>
      <c r="G12" s="17" t="s">
        <v>24</v>
      </c>
      <c r="H12" s="17">
        <v>1</v>
      </c>
      <c r="I12" s="19">
        <v>10000</v>
      </c>
      <c r="J12" s="19">
        <f t="shared" si="0"/>
        <v>10000</v>
      </c>
      <c r="K12" s="20"/>
    </row>
    <row r="13" spans="1:11" s="21" customFormat="1" ht="15.9" customHeight="1">
      <c r="A13" s="16">
        <v>11</v>
      </c>
      <c r="B13" s="40"/>
      <c r="C13" s="17" t="s">
        <v>80</v>
      </c>
      <c r="D13" s="17" t="s">
        <v>81</v>
      </c>
      <c r="E13" s="17"/>
      <c r="F13" s="17">
        <v>1</v>
      </c>
      <c r="G13" s="17" t="s">
        <v>24</v>
      </c>
      <c r="H13" s="17">
        <v>1</v>
      </c>
      <c r="I13" s="19">
        <v>3000</v>
      </c>
      <c r="J13" s="19">
        <f t="shared" si="0"/>
        <v>3000</v>
      </c>
      <c r="K13" s="20"/>
    </row>
    <row r="14" spans="1:11" s="21" customFormat="1" ht="15.9" customHeight="1">
      <c r="A14" s="16">
        <v>12</v>
      </c>
      <c r="B14" s="40"/>
      <c r="C14" s="17" t="s">
        <v>19</v>
      </c>
      <c r="D14" s="17" t="s">
        <v>88</v>
      </c>
      <c r="E14" s="17"/>
      <c r="F14" s="17">
        <v>8</v>
      </c>
      <c r="G14" s="17" t="s">
        <v>25</v>
      </c>
      <c r="H14" s="17">
        <v>1</v>
      </c>
      <c r="I14" s="19">
        <v>200</v>
      </c>
      <c r="J14" s="19">
        <f t="shared" si="0"/>
        <v>1600</v>
      </c>
      <c r="K14" s="20"/>
    </row>
    <row r="15" spans="1:11" s="21" customFormat="1" ht="15.9" customHeight="1">
      <c r="A15" s="16">
        <v>13</v>
      </c>
      <c r="B15" s="40"/>
      <c r="C15" s="17" t="s">
        <v>27</v>
      </c>
      <c r="D15" s="17" t="s">
        <v>54</v>
      </c>
      <c r="E15" s="17"/>
      <c r="F15" s="17">
        <v>2</v>
      </c>
      <c r="G15" s="17" t="s">
        <v>29</v>
      </c>
      <c r="H15" s="17">
        <v>1</v>
      </c>
      <c r="I15" s="19">
        <v>2000</v>
      </c>
      <c r="J15" s="19">
        <f t="shared" si="0"/>
        <v>4000</v>
      </c>
      <c r="K15" s="20"/>
    </row>
    <row r="16" spans="1:11" s="21" customFormat="1" ht="15.9" customHeight="1">
      <c r="A16" s="16">
        <v>14</v>
      </c>
      <c r="B16" s="40"/>
      <c r="C16" s="17" t="s">
        <v>28</v>
      </c>
      <c r="D16" s="17" t="s">
        <v>118</v>
      </c>
      <c r="E16" s="17"/>
      <c r="F16" s="17">
        <v>14</v>
      </c>
      <c r="G16" s="17" t="s">
        <v>30</v>
      </c>
      <c r="H16" s="17">
        <v>1</v>
      </c>
      <c r="I16" s="19">
        <v>400</v>
      </c>
      <c r="J16" s="19">
        <f t="shared" si="0"/>
        <v>5600</v>
      </c>
      <c r="K16" s="20"/>
    </row>
    <row r="17" spans="1:11" s="21" customFormat="1" ht="15.9" customHeight="1">
      <c r="A17" s="16">
        <v>15</v>
      </c>
      <c r="B17" s="41" t="s">
        <v>73</v>
      </c>
      <c r="C17" s="41"/>
      <c r="D17" s="41"/>
      <c r="E17" s="41"/>
      <c r="F17" s="41"/>
      <c r="G17" s="41"/>
      <c r="H17" s="41"/>
      <c r="I17" s="41"/>
      <c r="J17" s="23">
        <f>SUM(J9:J16)</f>
        <v>63200</v>
      </c>
      <c r="K17" s="20"/>
    </row>
    <row r="18" spans="1:11" s="21" customFormat="1" ht="15.9" customHeight="1">
      <c r="A18" s="16">
        <v>16</v>
      </c>
      <c r="B18" s="40" t="s">
        <v>67</v>
      </c>
      <c r="C18" s="17" t="s">
        <v>20</v>
      </c>
      <c r="D18" s="17" t="s">
        <v>49</v>
      </c>
      <c r="E18" s="17"/>
      <c r="F18" s="17">
        <v>6</v>
      </c>
      <c r="G18" s="17" t="s">
        <v>26</v>
      </c>
      <c r="H18" s="17">
        <v>1</v>
      </c>
      <c r="I18" s="19">
        <v>0</v>
      </c>
      <c r="J18" s="19">
        <f t="shared" si="0"/>
        <v>0</v>
      </c>
      <c r="K18" s="20" t="s">
        <v>92</v>
      </c>
    </row>
    <row r="19" spans="1:11" s="21" customFormat="1" ht="15.9" customHeight="1">
      <c r="A19" s="16">
        <v>17</v>
      </c>
      <c r="B19" s="40"/>
      <c r="C19" s="17" t="s">
        <v>84</v>
      </c>
      <c r="D19" s="17"/>
      <c r="E19" s="17"/>
      <c r="F19" s="17">
        <v>1</v>
      </c>
      <c r="G19" s="17" t="s">
        <v>24</v>
      </c>
      <c r="H19" s="17">
        <v>1</v>
      </c>
      <c r="I19" s="19">
        <v>0</v>
      </c>
      <c r="J19" s="19">
        <f t="shared" si="0"/>
        <v>0</v>
      </c>
      <c r="K19" s="20" t="s">
        <v>92</v>
      </c>
    </row>
    <row r="20" spans="1:11" s="21" customFormat="1" ht="15.9" customHeight="1">
      <c r="A20" s="16">
        <v>18</v>
      </c>
      <c r="B20" s="40"/>
      <c r="C20" s="17" t="s">
        <v>82</v>
      </c>
      <c r="D20" s="17" t="s">
        <v>83</v>
      </c>
      <c r="E20" s="17"/>
      <c r="F20" s="17">
        <v>1</v>
      </c>
      <c r="G20" s="17" t="s">
        <v>24</v>
      </c>
      <c r="H20" s="17">
        <v>1</v>
      </c>
      <c r="I20" s="19">
        <v>800</v>
      </c>
      <c r="J20" s="19">
        <f t="shared" si="0"/>
        <v>800</v>
      </c>
      <c r="K20" s="20"/>
    </row>
    <row r="21" spans="1:11" s="21" customFormat="1" ht="15.9" customHeight="1">
      <c r="A21" s="16">
        <v>19</v>
      </c>
      <c r="B21" s="40"/>
      <c r="C21" s="17" t="s">
        <v>85</v>
      </c>
      <c r="D21" s="17" t="s">
        <v>86</v>
      </c>
      <c r="E21" s="17"/>
      <c r="F21" s="17">
        <v>1</v>
      </c>
      <c r="G21" s="17" t="s">
        <v>24</v>
      </c>
      <c r="H21" s="17">
        <v>1</v>
      </c>
      <c r="I21" s="19">
        <v>100</v>
      </c>
      <c r="J21" s="19">
        <f t="shared" si="0"/>
        <v>100</v>
      </c>
      <c r="K21" s="20"/>
    </row>
    <row r="22" spans="1:11" s="26" customFormat="1" ht="15.9" customHeight="1">
      <c r="A22" s="16">
        <v>20</v>
      </c>
      <c r="B22" s="40"/>
      <c r="C22" s="18" t="s">
        <v>21</v>
      </c>
      <c r="D22" s="18" t="s">
        <v>50</v>
      </c>
      <c r="E22" s="18"/>
      <c r="F22" s="18">
        <v>55</v>
      </c>
      <c r="G22" s="18" t="s">
        <v>37</v>
      </c>
      <c r="H22" s="18">
        <v>1</v>
      </c>
      <c r="I22" s="24">
        <v>5</v>
      </c>
      <c r="J22" s="24">
        <f t="shared" si="0"/>
        <v>275</v>
      </c>
      <c r="K22" s="25"/>
    </row>
    <row r="23" spans="1:11" s="26" customFormat="1" ht="15.9" customHeight="1">
      <c r="A23" s="16">
        <v>21</v>
      </c>
      <c r="B23" s="40"/>
      <c r="C23" s="18" t="s">
        <v>22</v>
      </c>
      <c r="D23" s="18" t="s">
        <v>52</v>
      </c>
      <c r="E23" s="18"/>
      <c r="F23" s="18">
        <v>1</v>
      </c>
      <c r="G23" s="18" t="s">
        <v>24</v>
      </c>
      <c r="H23" s="18">
        <v>1</v>
      </c>
      <c r="I23" s="24">
        <v>200</v>
      </c>
      <c r="J23" s="24">
        <f t="shared" si="0"/>
        <v>200</v>
      </c>
      <c r="K23" s="25"/>
    </row>
    <row r="24" spans="1:11" s="26" customFormat="1" ht="15.9" customHeight="1">
      <c r="A24" s="27">
        <v>22</v>
      </c>
      <c r="B24" s="40"/>
      <c r="C24" s="18" t="s">
        <v>41</v>
      </c>
      <c r="D24" s="14" t="s">
        <v>53</v>
      </c>
      <c r="E24" s="18"/>
      <c r="F24" s="18">
        <v>40</v>
      </c>
      <c r="G24" s="18" t="s">
        <v>23</v>
      </c>
      <c r="H24" s="18">
        <v>1</v>
      </c>
      <c r="I24" s="24">
        <v>500</v>
      </c>
      <c r="J24" s="24">
        <f t="shared" si="0"/>
        <v>20000</v>
      </c>
      <c r="K24" s="25"/>
    </row>
    <row r="25" spans="1:11" s="26" customFormat="1" ht="15.9" customHeight="1">
      <c r="A25" s="27">
        <v>23</v>
      </c>
      <c r="B25" s="40"/>
      <c r="C25" s="18" t="s">
        <v>93</v>
      </c>
      <c r="D25" s="18" t="s">
        <v>94</v>
      </c>
      <c r="E25" s="18"/>
      <c r="F25" s="18">
        <v>1</v>
      </c>
      <c r="G25" s="18" t="s">
        <v>24</v>
      </c>
      <c r="H25" s="18">
        <v>1</v>
      </c>
      <c r="I25" s="24">
        <v>0</v>
      </c>
      <c r="J25" s="24">
        <f t="shared" si="0"/>
        <v>0</v>
      </c>
      <c r="K25" s="25"/>
    </row>
    <row r="26" spans="1:11" s="26" customFormat="1" ht="15.9" customHeight="1">
      <c r="A26" s="27">
        <v>24</v>
      </c>
      <c r="B26" s="40"/>
      <c r="C26" s="18" t="s">
        <v>95</v>
      </c>
      <c r="D26" s="18" t="s">
        <v>96</v>
      </c>
      <c r="E26" s="18"/>
      <c r="F26" s="18">
        <v>1</v>
      </c>
      <c r="G26" s="18" t="s">
        <v>24</v>
      </c>
      <c r="H26" s="18">
        <v>1</v>
      </c>
      <c r="I26" s="24">
        <v>200</v>
      </c>
      <c r="J26" s="24">
        <f t="shared" si="0"/>
        <v>200</v>
      </c>
      <c r="K26" s="25"/>
    </row>
    <row r="27" spans="1:11" s="26" customFormat="1" ht="15.9" customHeight="1">
      <c r="A27" s="27">
        <v>25</v>
      </c>
      <c r="B27" s="40"/>
      <c r="C27" s="18" t="s">
        <v>97</v>
      </c>
      <c r="D27" s="14" t="s">
        <v>53</v>
      </c>
      <c r="E27" s="18"/>
      <c r="F27" s="18">
        <v>1</v>
      </c>
      <c r="G27" s="18" t="s">
        <v>24</v>
      </c>
      <c r="H27" s="18">
        <v>1</v>
      </c>
      <c r="I27" s="24">
        <v>2800</v>
      </c>
      <c r="J27" s="24">
        <f t="shared" si="0"/>
        <v>2800</v>
      </c>
      <c r="K27" s="25"/>
    </row>
    <row r="28" spans="1:11" s="26" customFormat="1" ht="15.9" customHeight="1">
      <c r="A28" s="27">
        <v>26</v>
      </c>
      <c r="B28" s="40"/>
      <c r="C28" s="18" t="s">
        <v>40</v>
      </c>
      <c r="D28" s="14" t="s">
        <v>120</v>
      </c>
      <c r="E28" s="18"/>
      <c r="F28" s="18">
        <v>55</v>
      </c>
      <c r="G28" s="18" t="s">
        <v>23</v>
      </c>
      <c r="H28" s="18">
        <v>1</v>
      </c>
      <c r="I28" s="24">
        <v>200</v>
      </c>
      <c r="J28" s="24">
        <f t="shared" si="0"/>
        <v>11000</v>
      </c>
      <c r="K28" s="25"/>
    </row>
    <row r="29" spans="1:11" s="21" customFormat="1" ht="15.9" customHeight="1">
      <c r="A29" s="22">
        <v>27</v>
      </c>
      <c r="B29" s="41" t="s">
        <v>73</v>
      </c>
      <c r="C29" s="41"/>
      <c r="D29" s="41"/>
      <c r="E29" s="41"/>
      <c r="F29" s="41"/>
      <c r="G29" s="41"/>
      <c r="H29" s="41"/>
      <c r="I29" s="41"/>
      <c r="J29" s="23">
        <f>SUM(J18:J28)</f>
        <v>35375</v>
      </c>
      <c r="K29" s="20"/>
    </row>
    <row r="30" spans="1:11" s="21" customFormat="1" ht="15.9" customHeight="1">
      <c r="A30" s="16">
        <v>28</v>
      </c>
      <c r="B30" s="47" t="s">
        <v>15</v>
      </c>
      <c r="C30" s="17" t="s">
        <v>16</v>
      </c>
      <c r="D30" s="17" t="s">
        <v>98</v>
      </c>
      <c r="E30" s="17"/>
      <c r="F30" s="17">
        <v>1</v>
      </c>
      <c r="G30" s="17" t="s">
        <v>12</v>
      </c>
      <c r="H30" s="17">
        <v>1</v>
      </c>
      <c r="I30" s="19">
        <v>18000</v>
      </c>
      <c r="J30" s="19">
        <f>F30*H30*I30</f>
        <v>18000</v>
      </c>
      <c r="K30" s="20"/>
    </row>
    <row r="31" spans="1:11" s="21" customFormat="1" ht="15.9" customHeight="1">
      <c r="A31" s="16">
        <v>29</v>
      </c>
      <c r="B31" s="48"/>
      <c r="C31" s="17" t="s">
        <v>63</v>
      </c>
      <c r="D31" s="17" t="s">
        <v>64</v>
      </c>
      <c r="E31" s="17"/>
      <c r="F31" s="17">
        <v>55</v>
      </c>
      <c r="G31" s="17" t="s">
        <v>42</v>
      </c>
      <c r="H31" s="17">
        <v>1</v>
      </c>
      <c r="I31" s="19">
        <v>30</v>
      </c>
      <c r="J31" s="19">
        <f>F31*H31*I31</f>
        <v>1650</v>
      </c>
      <c r="K31" s="20"/>
    </row>
    <row r="32" spans="1:11" s="26" customFormat="1" ht="15.9" customHeight="1">
      <c r="A32" s="16">
        <v>30</v>
      </c>
      <c r="B32" s="48"/>
      <c r="C32" s="18" t="s">
        <v>38</v>
      </c>
      <c r="D32" s="18" t="s">
        <v>99</v>
      </c>
      <c r="E32" s="18"/>
      <c r="F32" s="18">
        <v>2</v>
      </c>
      <c r="G32" s="18" t="s">
        <v>29</v>
      </c>
      <c r="H32" s="18">
        <v>2</v>
      </c>
      <c r="I32" s="24">
        <v>1500</v>
      </c>
      <c r="J32" s="24">
        <f>F32*H32*I32</f>
        <v>6000</v>
      </c>
      <c r="K32" s="25"/>
    </row>
    <row r="33" spans="1:11" s="21" customFormat="1" ht="15.9" customHeight="1">
      <c r="A33" s="16">
        <v>31</v>
      </c>
      <c r="B33" s="48"/>
      <c r="C33" s="17" t="s">
        <v>39</v>
      </c>
      <c r="D33" s="17" t="s">
        <v>51</v>
      </c>
      <c r="E33" s="17"/>
      <c r="F33" s="17">
        <v>1</v>
      </c>
      <c r="G33" s="17" t="s">
        <v>24</v>
      </c>
      <c r="H33" s="17">
        <v>1</v>
      </c>
      <c r="I33" s="19">
        <v>200</v>
      </c>
      <c r="J33" s="19">
        <f>F33*H33*I33</f>
        <v>200</v>
      </c>
      <c r="K33" s="20"/>
    </row>
    <row r="34" spans="1:11" s="21" customFormat="1" ht="15.9" customHeight="1">
      <c r="A34" s="16">
        <v>32</v>
      </c>
      <c r="B34" s="49"/>
      <c r="C34" s="17" t="s">
        <v>113</v>
      </c>
      <c r="D34" s="15" t="s">
        <v>119</v>
      </c>
      <c r="E34" s="17"/>
      <c r="F34" s="17">
        <v>55</v>
      </c>
      <c r="G34" s="17" t="s">
        <v>114</v>
      </c>
      <c r="H34" s="17">
        <v>1</v>
      </c>
      <c r="I34" s="19">
        <v>200</v>
      </c>
      <c r="J34" s="19">
        <f>F34*H34*I34</f>
        <v>11000</v>
      </c>
      <c r="K34" s="20"/>
    </row>
    <row r="35" spans="1:11" s="21" customFormat="1" ht="15.9" customHeight="1">
      <c r="A35" s="16">
        <v>33</v>
      </c>
      <c r="B35" s="41" t="s">
        <v>73</v>
      </c>
      <c r="C35" s="41"/>
      <c r="D35" s="41"/>
      <c r="E35" s="41"/>
      <c r="F35" s="41"/>
      <c r="G35" s="41"/>
      <c r="H35" s="41"/>
      <c r="I35" s="41"/>
      <c r="J35" s="23">
        <f>SUM(J30:J34)</f>
        <v>36850</v>
      </c>
      <c r="K35" s="20"/>
    </row>
    <row r="36" spans="1:11" s="21" customFormat="1" ht="15.9" customHeight="1">
      <c r="A36" s="16">
        <v>34</v>
      </c>
      <c r="B36" s="40" t="s">
        <v>43</v>
      </c>
      <c r="C36" s="17" t="s">
        <v>44</v>
      </c>
      <c r="D36" s="17" t="s">
        <v>55</v>
      </c>
      <c r="E36" s="17"/>
      <c r="F36" s="17">
        <v>2</v>
      </c>
      <c r="G36" s="17" t="s">
        <v>42</v>
      </c>
      <c r="H36" s="17">
        <v>1</v>
      </c>
      <c r="I36" s="19">
        <v>6000</v>
      </c>
      <c r="J36" s="19">
        <f t="shared" si="0"/>
        <v>12000</v>
      </c>
      <c r="K36" s="20"/>
    </row>
    <row r="37" spans="1:11" s="21" customFormat="1" ht="15.9" customHeight="1">
      <c r="A37" s="16">
        <v>35</v>
      </c>
      <c r="B37" s="40"/>
      <c r="C37" s="17" t="s">
        <v>46</v>
      </c>
      <c r="D37" s="17" t="s">
        <v>56</v>
      </c>
      <c r="E37" s="17"/>
      <c r="F37" s="17">
        <v>1</v>
      </c>
      <c r="G37" s="17" t="s">
        <v>24</v>
      </c>
      <c r="H37" s="17">
        <v>1</v>
      </c>
      <c r="I37" s="19">
        <v>2000</v>
      </c>
      <c r="J37" s="19">
        <f t="shared" si="0"/>
        <v>2000</v>
      </c>
      <c r="K37" s="20"/>
    </row>
    <row r="38" spans="1:11" s="21" customFormat="1" ht="15.9" customHeight="1">
      <c r="A38" s="16">
        <v>36</v>
      </c>
      <c r="B38" s="40"/>
      <c r="C38" s="17" t="s">
        <v>45</v>
      </c>
      <c r="D38" s="17" t="s">
        <v>57</v>
      </c>
      <c r="E38" s="17"/>
      <c r="F38" s="17">
        <v>1</v>
      </c>
      <c r="G38" s="17" t="s">
        <v>24</v>
      </c>
      <c r="H38" s="17">
        <v>1</v>
      </c>
      <c r="I38" s="19">
        <v>500</v>
      </c>
      <c r="J38" s="19">
        <f t="shared" si="0"/>
        <v>500</v>
      </c>
      <c r="K38" s="20"/>
    </row>
    <row r="39" spans="1:11" s="21" customFormat="1" ht="15.9" customHeight="1">
      <c r="A39" s="16">
        <v>37</v>
      </c>
      <c r="B39" s="40"/>
      <c r="C39" s="17" t="s">
        <v>47</v>
      </c>
      <c r="D39" s="17" t="s">
        <v>58</v>
      </c>
      <c r="E39" s="17"/>
      <c r="F39" s="17">
        <v>1</v>
      </c>
      <c r="G39" s="17" t="s">
        <v>24</v>
      </c>
      <c r="H39" s="17">
        <v>1</v>
      </c>
      <c r="I39" s="19">
        <v>10000</v>
      </c>
      <c r="J39" s="19">
        <f t="shared" si="0"/>
        <v>10000</v>
      </c>
      <c r="K39" s="20"/>
    </row>
    <row r="40" spans="1:11" s="21" customFormat="1" ht="15.9" customHeight="1">
      <c r="A40" s="16">
        <v>38</v>
      </c>
      <c r="B40" s="41" t="s">
        <v>73</v>
      </c>
      <c r="C40" s="41"/>
      <c r="D40" s="41"/>
      <c r="E40" s="41"/>
      <c r="F40" s="41"/>
      <c r="G40" s="41"/>
      <c r="H40" s="41"/>
      <c r="I40" s="41"/>
      <c r="J40" s="23">
        <f>SUM(J36:J39)</f>
        <v>24500</v>
      </c>
      <c r="K40" s="20"/>
    </row>
    <row r="41" spans="1:11" s="21" customFormat="1" ht="15.9" customHeight="1">
      <c r="A41" s="16">
        <v>39</v>
      </c>
      <c r="B41" s="63" t="s">
        <v>100</v>
      </c>
      <c r="C41" s="17" t="s">
        <v>33</v>
      </c>
      <c r="D41" s="17" t="s">
        <v>60</v>
      </c>
      <c r="E41" s="17"/>
      <c r="F41" s="17">
        <v>1</v>
      </c>
      <c r="G41" s="17" t="s">
        <v>42</v>
      </c>
      <c r="H41" s="17">
        <v>3</v>
      </c>
      <c r="I41" s="19">
        <v>2000</v>
      </c>
      <c r="J41" s="19">
        <f t="shared" si="0"/>
        <v>6000</v>
      </c>
      <c r="K41" s="20"/>
    </row>
    <row r="42" spans="1:11" s="21" customFormat="1" ht="15.9" customHeight="1">
      <c r="A42" s="16">
        <v>40</v>
      </c>
      <c r="B42" s="64"/>
      <c r="C42" s="17" t="s">
        <v>34</v>
      </c>
      <c r="D42" s="17" t="s">
        <v>59</v>
      </c>
      <c r="E42" s="17"/>
      <c r="F42" s="17">
        <v>3</v>
      </c>
      <c r="G42" s="17" t="s">
        <v>42</v>
      </c>
      <c r="H42" s="17">
        <v>3</v>
      </c>
      <c r="I42" s="19">
        <v>1000</v>
      </c>
      <c r="J42" s="19">
        <f t="shared" si="0"/>
        <v>9000</v>
      </c>
      <c r="K42" s="20"/>
    </row>
    <row r="43" spans="1:11" s="21" customFormat="1" ht="15.9" customHeight="1">
      <c r="A43" s="16">
        <v>41</v>
      </c>
      <c r="B43" s="64"/>
      <c r="C43" s="17" t="s">
        <v>89</v>
      </c>
      <c r="D43" s="17" t="s">
        <v>90</v>
      </c>
      <c r="E43" s="17"/>
      <c r="F43" s="17">
        <v>1</v>
      </c>
      <c r="G43" s="17" t="s">
        <v>24</v>
      </c>
      <c r="H43" s="17">
        <v>1</v>
      </c>
      <c r="I43" s="19">
        <v>5000</v>
      </c>
      <c r="J43" s="19">
        <f t="shared" si="0"/>
        <v>5000</v>
      </c>
      <c r="K43" s="20"/>
    </row>
    <row r="44" spans="1:11" s="21" customFormat="1" ht="15.9" customHeight="1">
      <c r="A44" s="16">
        <v>42</v>
      </c>
      <c r="B44" s="64"/>
      <c r="C44" s="17" t="s">
        <v>68</v>
      </c>
      <c r="D44" s="17" t="s">
        <v>72</v>
      </c>
      <c r="E44" s="17"/>
      <c r="F44" s="17">
        <v>4</v>
      </c>
      <c r="G44" s="17" t="s">
        <v>42</v>
      </c>
      <c r="H44" s="17">
        <v>2</v>
      </c>
      <c r="I44" s="19">
        <v>2000</v>
      </c>
      <c r="J44" s="19">
        <f t="shared" si="0"/>
        <v>16000</v>
      </c>
      <c r="K44" s="20"/>
    </row>
    <row r="45" spans="1:11" s="21" customFormat="1" ht="15.9" customHeight="1">
      <c r="A45" s="16">
        <v>43</v>
      </c>
      <c r="B45" s="64"/>
      <c r="C45" s="17" t="s">
        <v>70</v>
      </c>
      <c r="D45" s="17"/>
      <c r="E45" s="17"/>
      <c r="F45" s="17">
        <v>1</v>
      </c>
      <c r="G45" s="17" t="s">
        <v>24</v>
      </c>
      <c r="H45" s="17">
        <v>1</v>
      </c>
      <c r="I45" s="19">
        <v>2400</v>
      </c>
      <c r="J45" s="19">
        <f t="shared" si="0"/>
        <v>2400</v>
      </c>
      <c r="K45" s="20"/>
    </row>
    <row r="46" spans="1:11" s="21" customFormat="1" ht="15.9" customHeight="1">
      <c r="A46" s="16">
        <v>44</v>
      </c>
      <c r="B46" s="64"/>
      <c r="C46" s="17" t="s">
        <v>71</v>
      </c>
      <c r="D46" s="17"/>
      <c r="E46" s="17"/>
      <c r="F46" s="17">
        <v>2</v>
      </c>
      <c r="G46" s="17" t="s">
        <v>10</v>
      </c>
      <c r="H46" s="17">
        <v>3</v>
      </c>
      <c r="I46" s="19">
        <v>500</v>
      </c>
      <c r="J46" s="19">
        <f t="shared" si="0"/>
        <v>3000</v>
      </c>
      <c r="K46" s="20"/>
    </row>
    <row r="47" spans="1:11" s="21" customFormat="1" ht="15.9" customHeight="1">
      <c r="A47" s="16">
        <v>45</v>
      </c>
      <c r="B47" s="64"/>
      <c r="C47" s="17" t="s">
        <v>91</v>
      </c>
      <c r="D47" s="17" t="s">
        <v>105</v>
      </c>
      <c r="E47" s="17"/>
      <c r="F47" s="17">
        <v>1</v>
      </c>
      <c r="G47" s="17" t="s">
        <v>24</v>
      </c>
      <c r="H47" s="17">
        <v>1</v>
      </c>
      <c r="I47" s="19">
        <v>5000</v>
      </c>
      <c r="J47" s="19">
        <f t="shared" si="0"/>
        <v>5000</v>
      </c>
      <c r="K47" s="20" t="s">
        <v>122</v>
      </c>
    </row>
    <row r="48" spans="1:11" s="21" customFormat="1" ht="15.9" customHeight="1">
      <c r="A48" s="16">
        <v>46</v>
      </c>
      <c r="B48" s="64"/>
      <c r="C48" s="17" t="s">
        <v>31</v>
      </c>
      <c r="D48" s="17" t="s">
        <v>61</v>
      </c>
      <c r="E48" s="17"/>
      <c r="F48" s="17">
        <v>2</v>
      </c>
      <c r="G48" s="17" t="s">
        <v>42</v>
      </c>
      <c r="H48" s="17">
        <v>1</v>
      </c>
      <c r="I48" s="19">
        <v>1000</v>
      </c>
      <c r="J48" s="19">
        <f t="shared" si="0"/>
        <v>2000</v>
      </c>
      <c r="K48" s="20"/>
    </row>
    <row r="49" spans="1:11" s="21" customFormat="1" ht="15.9" customHeight="1">
      <c r="A49" s="16">
        <v>47</v>
      </c>
      <c r="B49" s="64"/>
      <c r="C49" s="17" t="s">
        <v>32</v>
      </c>
      <c r="D49" s="17" t="s">
        <v>62</v>
      </c>
      <c r="E49" s="17"/>
      <c r="F49" s="17">
        <v>5</v>
      </c>
      <c r="G49" s="17" t="s">
        <v>42</v>
      </c>
      <c r="H49" s="17">
        <v>1</v>
      </c>
      <c r="I49" s="19">
        <v>600</v>
      </c>
      <c r="J49" s="19">
        <f t="shared" si="0"/>
        <v>3000</v>
      </c>
      <c r="K49" s="20"/>
    </row>
    <row r="50" spans="1:11" s="21" customFormat="1" ht="15.9" customHeight="1">
      <c r="A50" s="16">
        <v>48</v>
      </c>
      <c r="B50" s="64"/>
      <c r="C50" s="17" t="s">
        <v>106</v>
      </c>
      <c r="D50" s="17" t="s">
        <v>107</v>
      </c>
      <c r="E50" s="17"/>
      <c r="F50" s="17">
        <v>5</v>
      </c>
      <c r="G50" s="17" t="s">
        <v>42</v>
      </c>
      <c r="H50" s="17">
        <v>2</v>
      </c>
      <c r="I50" s="28">
        <v>600</v>
      </c>
      <c r="J50" s="19">
        <f>F50*H50*I50</f>
        <v>6000</v>
      </c>
      <c r="K50" s="20"/>
    </row>
    <row r="51" spans="1:11" s="21" customFormat="1" ht="15.9" customHeight="1">
      <c r="A51" s="16">
        <v>49</v>
      </c>
      <c r="B51" s="64"/>
      <c r="C51" s="17" t="s">
        <v>108</v>
      </c>
      <c r="D51" s="17" t="s">
        <v>109</v>
      </c>
      <c r="E51" s="17"/>
      <c r="F51" s="17">
        <v>1</v>
      </c>
      <c r="G51" s="17" t="s">
        <v>110</v>
      </c>
      <c r="H51" s="17">
        <v>1</v>
      </c>
      <c r="I51" s="19">
        <v>3000</v>
      </c>
      <c r="J51" s="19">
        <f>F51*H51*I51</f>
        <v>3000</v>
      </c>
      <c r="K51" s="20" t="s">
        <v>121</v>
      </c>
    </row>
    <row r="52" spans="1:11" s="21" customFormat="1" ht="15.9" customHeight="1">
      <c r="A52" s="16">
        <v>50</v>
      </c>
      <c r="B52" s="65"/>
      <c r="C52" s="17" t="s">
        <v>111</v>
      </c>
      <c r="D52" s="17" t="s">
        <v>112</v>
      </c>
      <c r="E52" s="17"/>
      <c r="F52" s="17">
        <v>1</v>
      </c>
      <c r="G52" s="17" t="s">
        <v>110</v>
      </c>
      <c r="H52" s="17">
        <v>1</v>
      </c>
      <c r="I52" s="19">
        <v>5000</v>
      </c>
      <c r="J52" s="19">
        <f>F52*H52*I52</f>
        <v>5000</v>
      </c>
      <c r="K52" s="20" t="s">
        <v>121</v>
      </c>
    </row>
    <row r="53" spans="1:11" s="21" customFormat="1" ht="15.9" customHeight="1">
      <c r="A53" s="16">
        <v>51</v>
      </c>
      <c r="B53" s="57" t="s">
        <v>73</v>
      </c>
      <c r="C53" s="58"/>
      <c r="D53" s="58"/>
      <c r="E53" s="58"/>
      <c r="F53" s="58"/>
      <c r="G53" s="58"/>
      <c r="H53" s="58"/>
      <c r="I53" s="59"/>
      <c r="J53" s="23">
        <f>SUM(J41:J52)</f>
        <v>65400</v>
      </c>
      <c r="K53" s="29"/>
    </row>
    <row r="54" spans="1:11" ht="15.9" customHeight="1">
      <c r="A54" s="5">
        <v>52</v>
      </c>
      <c r="B54" s="54" t="s">
        <v>74</v>
      </c>
      <c r="C54" s="55"/>
      <c r="D54" s="55"/>
      <c r="E54" s="55"/>
      <c r="F54" s="55"/>
      <c r="G54" s="55"/>
      <c r="H54" s="55"/>
      <c r="I54" s="56"/>
      <c r="J54" s="6">
        <f>SUM(J8,J17,J29,J35,J40,J53)</f>
        <v>346665</v>
      </c>
      <c r="K54" s="7"/>
    </row>
    <row r="55" spans="1:11" ht="15.9" customHeight="1">
      <c r="A55" s="5">
        <v>53</v>
      </c>
      <c r="B55" s="54" t="s">
        <v>75</v>
      </c>
      <c r="C55" s="55"/>
      <c r="D55" s="55"/>
      <c r="E55" s="55"/>
      <c r="F55" s="55"/>
      <c r="G55" s="55"/>
      <c r="H55" s="55"/>
      <c r="I55" s="56"/>
      <c r="J55" s="8">
        <f>J54*0.1</f>
        <v>34666.5</v>
      </c>
      <c r="K55" s="7"/>
    </row>
    <row r="56" spans="1:11" ht="15.9" customHeight="1">
      <c r="A56" s="5">
        <v>54</v>
      </c>
      <c r="B56" s="54" t="s">
        <v>76</v>
      </c>
      <c r="C56" s="55"/>
      <c r="D56" s="55"/>
      <c r="E56" s="55"/>
      <c r="F56" s="55"/>
      <c r="G56" s="55"/>
      <c r="H56" s="55"/>
      <c r="I56" s="56"/>
      <c r="J56" s="8">
        <f>J54+J55</f>
        <v>381331.5</v>
      </c>
      <c r="K56" s="7"/>
    </row>
    <row r="57" spans="1:11" ht="15.9" customHeight="1">
      <c r="A57" s="5">
        <v>55</v>
      </c>
      <c r="B57" s="54" t="s">
        <v>78</v>
      </c>
      <c r="C57" s="55"/>
      <c r="D57" s="55"/>
      <c r="E57" s="55"/>
      <c r="F57" s="55"/>
      <c r="G57" s="55"/>
      <c r="H57" s="55"/>
      <c r="I57" s="56"/>
      <c r="J57" s="8">
        <f>J56*0.06</f>
        <v>22879.89</v>
      </c>
      <c r="K57" s="7"/>
    </row>
    <row r="58" spans="1:11" ht="15.9" customHeight="1" thickBot="1">
      <c r="A58" s="5">
        <v>56</v>
      </c>
      <c r="B58" s="60" t="s">
        <v>77</v>
      </c>
      <c r="C58" s="61"/>
      <c r="D58" s="61"/>
      <c r="E58" s="61"/>
      <c r="F58" s="61"/>
      <c r="G58" s="61"/>
      <c r="H58" s="61"/>
      <c r="I58" s="62"/>
      <c r="J58" s="3">
        <f>J56+J57</f>
        <v>404211.39</v>
      </c>
      <c r="K58" s="4"/>
    </row>
    <row r="60" spans="1:11">
      <c r="J60" s="13"/>
    </row>
  </sheetData>
  <mergeCells count="18">
    <mergeCell ref="B55:I55"/>
    <mergeCell ref="B56:I56"/>
    <mergeCell ref="B57:I57"/>
    <mergeCell ref="B58:I58"/>
    <mergeCell ref="B41:B52"/>
    <mergeCell ref="A1:K1"/>
    <mergeCell ref="B35:I35"/>
    <mergeCell ref="B36:B39"/>
    <mergeCell ref="B40:I40"/>
    <mergeCell ref="B54:I54"/>
    <mergeCell ref="B53:I53"/>
    <mergeCell ref="B3:B7"/>
    <mergeCell ref="B8:I8"/>
    <mergeCell ref="B9:B16"/>
    <mergeCell ref="B17:I17"/>
    <mergeCell ref="B18:B28"/>
    <mergeCell ref="B29:I29"/>
    <mergeCell ref="B30:B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实际结算</vt:lpstr>
      <vt:lpstr>贵阳预算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Pineapple republic</cp:lastModifiedBy>
  <dcterms:created xsi:type="dcterms:W3CDTF">2021-07-30T02:21:08Z</dcterms:created>
  <dcterms:modified xsi:type="dcterms:W3CDTF">2021-09-18T11:16:08Z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2021-08-02T07:36:59Z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f7d70891-542c-476b-8d30-84ae266c174b</vt:lpwstr>
  </property>
  <property fmtid="{D5CDD505-2E9C-101B-9397-08002B2CF9AE}" pid="8" name="MSIP_Label_2fd53d93-3f4c-4b90-b511-bd6bdbb4fba9_ContentBits">
    <vt:lpwstr>0</vt:lpwstr>
  </property>
</Properties>
</file>