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2330"/>
  </bookViews>
  <sheets>
    <sheet name="员工报销明细" sheetId="3" r:id="rId1"/>
  </sheets>
  <calcPr calcId="144525" concurrentCalc="0"/>
</workbook>
</file>

<file path=xl/sharedStrings.xml><?xml version="1.0" encoding="utf-8"?>
<sst xmlns="http://schemas.openxmlformats.org/spreadsheetml/2006/main" count="89" uniqueCount="84">
  <si>
    <t>【借款报销单】</t>
  </si>
  <si>
    <r>
      <rPr>
        <b/>
        <sz val="11"/>
        <color theme="1"/>
        <rFont val="DengXian"/>
        <charset val="134"/>
        <scheme val="minor"/>
      </rPr>
      <t>团号：</t>
    </r>
    <r>
      <rPr>
        <sz val="11"/>
        <color theme="1"/>
        <rFont val="DengXian"/>
        <charset val="134"/>
        <scheme val="minor"/>
      </rPr>
      <t>HMOA-210112-PSA617</t>
    </r>
  </si>
  <si>
    <t>会议日期：2021.1.20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</si>
  <si>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</si>
  <si>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</si>
  <si>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</si>
  <si>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</si>
  <si>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</si>
  <si>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</si>
  <si>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</si>
  <si>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</si>
  <si>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</si>
  <si>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</si>
  <si>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</si>
  <si>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</si>
  <si>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</si>
  <si>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火车票</t>
  </si>
  <si>
    <t>可用项目：租车费、大交通、过路费、过桥费。
加油费（仅试驾活动可用，且只可使用活动当时当地的加油票）</t>
  </si>
  <si>
    <t>金额不对</t>
  </si>
  <si>
    <t>机场大巴</t>
  </si>
  <si>
    <t>打车</t>
  </si>
  <si>
    <t>活动延期退票费</t>
  </si>
  <si>
    <t>滴滴打车</t>
  </si>
  <si>
    <t>机票</t>
  </si>
  <si>
    <t>缺票</t>
  </si>
  <si>
    <t>油费-陈佳伟</t>
  </si>
  <si>
    <t>缺200</t>
  </si>
  <si>
    <t>上海-江苏 过路费--陈</t>
  </si>
  <si>
    <t>过路费--岳</t>
  </si>
  <si>
    <t>过路费--马</t>
  </si>
  <si>
    <t>油费-岳钟蕾</t>
  </si>
  <si>
    <t>补220的油费</t>
  </si>
  <si>
    <t>上海-江苏 过路费--岳</t>
  </si>
  <si>
    <t>租车费用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</si>
  <si>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</si>
  <si>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</si>
  <si>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</si>
  <si>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</si>
  <si>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</si>
  <si>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</si>
  <si>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</si>
  <si>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</si>
  <si>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稻香村糕点</t>
  </si>
  <si>
    <t>需提供刷卡联、菜单（小票）</t>
  </si>
  <si>
    <t>宜兴餐费</t>
  </si>
  <si>
    <t>宜兴餐费--马老师付款</t>
  </si>
  <si>
    <t>活动餐费合计</t>
  </si>
  <si>
    <t>现地采买费用</t>
  </si>
  <si>
    <t>拉杆音响</t>
  </si>
  <si>
    <t>尽量提供可用的原始发票，发票项目不可用的，且开票需要加收税点的可以不提供原始发票。网上交易均需提供交易截图。</t>
  </si>
  <si>
    <t>防疫物资--陈</t>
  </si>
  <si>
    <t>现地采买费用合计</t>
  </si>
  <si>
    <t>第三方人员费用</t>
  </si>
  <si>
    <t>礼仪核酸检测费</t>
  </si>
  <si>
    <t xml:space="preserve">司机,导游不得直接付款,要使用地接间接付款
身份证复印件,收条,签字即可,每人超过800元/人,需要补票或交个人所得税。
</t>
  </si>
  <si>
    <t>兼职3晚2间住宿费</t>
  </si>
  <si>
    <t>兼职1晚2间住宿费</t>
  </si>
  <si>
    <t>第三方人员费用合计</t>
  </si>
  <si>
    <t>制作费</t>
  </si>
  <si>
    <t>快印主持人手卡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</si>
  <si>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</si>
  <si>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</si>
  <si>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</si>
  <si>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</si>
  <si>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</si>
  <si>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</si>
  <si>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</si>
  <si>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住宿</t>
  </si>
  <si>
    <t>马可2晚房费</t>
  </si>
  <si>
    <t>马可1晚房费</t>
  </si>
  <si>
    <t>帐篷租赁费</t>
  </si>
  <si>
    <t>隔离点帐篷租赁费--陈</t>
  </si>
  <si>
    <t>LEMON车费+1000德制作费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</si>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</sst>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43" formatCode="_ * #,##0.00_ ;_ * \-#,##0.00_ ;_ * &quot;-&quot;??_ ;_ @_ "/>
    <numFmt numFmtId="177" formatCode="#,##0.00_ "/>
  </numFmts>
  <fonts count="27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1"/>
      <color rgb="FFFA7D0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sz val="11"/>
      <color rgb="FF9C65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indexed="8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6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3" borderId="9" applyNumberFormat="0" applyFon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2" fillId="24" borderId="10" applyNumberFormat="0" applyAlignment="0" applyProtection="0">
      <alignment vertical="center"/>
    </xf>
    <xf numFmtId="0" fontId="15" fillId="24" borderId="8" applyNumberFormat="0" applyAlignment="0" applyProtection="0">
      <alignment vertical="center"/>
    </xf>
    <xf numFmtId="0" fontId="22" fillId="34" borderId="13" applyNumberFormat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41" borderId="0" applyNumberFormat="0" applyBorder="0" applyAlignment="0" applyProtection="0">
      <alignment vertical="center"/>
    </xf>
    <xf numFmtId="0" fontId="9" fillId="39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7" borderId="2" xfId="0" applyNumberFormat="1" applyFill="1" applyBorder="1" applyAlignment="1">
      <alignment horizontal="right" vertical="center"/>
    </xf>
    <xf numFmtId="40" fontId="0" fillId="8" borderId="2" xfId="0" applyNumberFormat="1" applyFill="1" applyBorder="1" applyAlignment="1">
      <alignment horizontal="right" vertical="center"/>
    </xf>
    <xf numFmtId="40" fontId="0" fillId="9" borderId="2" xfId="0" applyNumberFormat="1" applyFill="1" applyBorder="1" applyAlignment="1">
      <alignment horizontal="right" vertical="center"/>
    </xf>
    <xf numFmtId="40" fontId="0" fillId="8" borderId="2" xfId="0" applyNumberFormat="1" applyFont="1" applyFill="1" applyBorder="1" applyAlignment="1">
      <alignment horizontal="right" vertical="center"/>
    </xf>
    <xf numFmtId="0" fontId="1" fillId="10" borderId="2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40" fontId="1" fillId="10" borderId="2" xfId="0" applyNumberFormat="1" applyFont="1" applyFill="1" applyBorder="1" applyAlignment="1">
      <alignment horizontal="right" vertical="center"/>
    </xf>
    <xf numFmtId="40" fontId="1" fillId="10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0" fillId="9" borderId="2" xfId="0" applyFill="1" applyBorder="1">
      <alignment vertical="center"/>
    </xf>
    <xf numFmtId="0" fontId="0" fillId="8" borderId="2" xfId="0" applyFill="1" applyBorder="1">
      <alignment vertical="center"/>
    </xf>
    <xf numFmtId="0" fontId="1" fillId="10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Fill="1" applyBorder="1">
      <alignment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7" fontId="5" fillId="6" borderId="6" xfId="0" applyNumberFormat="1" applyFont="1" applyFill="1" applyBorder="1" applyAlignment="1">
      <alignment horizontal="center" vertical="center"/>
    </xf>
    <xf numFmtId="177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7" borderId="2" xfId="0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N74"/>
  <sheetViews>
    <sheetView tabSelected="1" topLeftCell="A55" workbookViewId="0">
      <selection activeCell="H66" sqref="H66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6.25" style="2" customWidth="1"/>
    <col min="6" max="6" width="9.375"/>
    <col min="8" max="8" width="9.875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4"/>
      <c r="J2" s="34"/>
      <c r="K2" s="34"/>
      <c r="L2" s="34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1">
      <c r="A8" s="13">
        <v>1</v>
      </c>
      <c r="B8" s="14" t="s">
        <v>15</v>
      </c>
      <c r="C8" s="15">
        <v>0</v>
      </c>
      <c r="D8" s="13">
        <v>0</v>
      </c>
      <c r="E8" s="16">
        <f>C8*D8</f>
        <v>0</v>
      </c>
      <c r="F8" s="17">
        <v>568</v>
      </c>
      <c r="G8" s="17">
        <v>0</v>
      </c>
      <c r="H8" s="17">
        <f>G8+F8</f>
        <v>568</v>
      </c>
      <c r="I8" s="35" t="s">
        <v>16</v>
      </c>
      <c r="J8" s="36" t="s">
        <v>17</v>
      </c>
      <c r="K8" t="s">
        <v>18</v>
      </c>
    </row>
    <row r="9" customHeight="1" spans="1:10">
      <c r="A9" s="13"/>
      <c r="B9" s="14"/>
      <c r="C9" s="15"/>
      <c r="D9" s="13"/>
      <c r="E9" s="16"/>
      <c r="F9" s="18">
        <v>40</v>
      </c>
      <c r="G9" s="18">
        <v>0</v>
      </c>
      <c r="H9" s="18">
        <f t="shared" ref="H9:H18" si="0">G9+F9</f>
        <v>40</v>
      </c>
      <c r="I9" s="35" t="s">
        <v>19</v>
      </c>
      <c r="J9" s="37"/>
    </row>
    <row r="10" customHeight="1" spans="1:10">
      <c r="A10" s="13"/>
      <c r="B10" s="14"/>
      <c r="C10" s="15"/>
      <c r="D10" s="13"/>
      <c r="E10" s="16"/>
      <c r="F10" s="18">
        <v>41.55</v>
      </c>
      <c r="G10" s="18">
        <v>0</v>
      </c>
      <c r="H10" s="18">
        <f t="shared" si="0"/>
        <v>41.55</v>
      </c>
      <c r="I10" s="35" t="s">
        <v>20</v>
      </c>
      <c r="J10" s="37"/>
    </row>
    <row r="11" customHeight="1" spans="1:10">
      <c r="A11" s="13"/>
      <c r="B11" s="14"/>
      <c r="C11" s="15"/>
      <c r="D11" s="13"/>
      <c r="E11" s="16"/>
      <c r="F11" s="18">
        <v>216</v>
      </c>
      <c r="G11" s="18">
        <v>0</v>
      </c>
      <c r="H11" s="18">
        <f t="shared" si="0"/>
        <v>216</v>
      </c>
      <c r="I11" s="38" t="s">
        <v>21</v>
      </c>
      <c r="J11" s="37"/>
    </row>
    <row r="12" customHeight="1" spans="1:10">
      <c r="A12" s="13"/>
      <c r="B12" s="14"/>
      <c r="C12" s="15"/>
      <c r="D12" s="13"/>
      <c r="E12" s="16"/>
      <c r="F12" s="18">
        <v>113.13</v>
      </c>
      <c r="G12" s="18">
        <v>0</v>
      </c>
      <c r="H12" s="18">
        <f t="shared" si="0"/>
        <v>113.13</v>
      </c>
      <c r="I12" s="38" t="s">
        <v>22</v>
      </c>
      <c r="J12" s="37"/>
    </row>
    <row r="13" customHeight="1" spans="1:11">
      <c r="A13" s="13"/>
      <c r="B13" s="14"/>
      <c r="C13" s="15"/>
      <c r="D13" s="13"/>
      <c r="E13" s="16"/>
      <c r="F13" s="17">
        <v>3978</v>
      </c>
      <c r="G13" s="17">
        <v>0</v>
      </c>
      <c r="H13" s="17">
        <f t="shared" si="0"/>
        <v>3978</v>
      </c>
      <c r="I13" s="38" t="s">
        <v>23</v>
      </c>
      <c r="J13" s="37"/>
      <c r="K13" t="s">
        <v>24</v>
      </c>
    </row>
    <row r="14" customHeight="1" spans="1:11">
      <c r="A14" s="13"/>
      <c r="B14" s="14"/>
      <c r="C14" s="15"/>
      <c r="D14" s="13"/>
      <c r="E14" s="16"/>
      <c r="F14" s="19">
        <v>366.32</v>
      </c>
      <c r="G14" s="19">
        <v>0</v>
      </c>
      <c r="H14" s="19">
        <f t="shared" si="0"/>
        <v>366.32</v>
      </c>
      <c r="I14" s="38" t="s">
        <v>25</v>
      </c>
      <c r="J14" s="37"/>
      <c r="K14" t="s">
        <v>26</v>
      </c>
    </row>
    <row r="15" customHeight="1" spans="1:10">
      <c r="A15" s="13"/>
      <c r="B15" s="14"/>
      <c r="C15" s="15"/>
      <c r="D15" s="13"/>
      <c r="E15" s="16"/>
      <c r="F15" s="17">
        <v>181.09</v>
      </c>
      <c r="G15" s="17">
        <v>0</v>
      </c>
      <c r="H15" s="17">
        <f t="shared" si="0"/>
        <v>181.09</v>
      </c>
      <c r="I15" s="35" t="s">
        <v>27</v>
      </c>
      <c r="J15" s="37"/>
    </row>
    <row r="16" customHeight="1" spans="1:10">
      <c r="A16" s="13"/>
      <c r="B16" s="14"/>
      <c r="C16" s="15"/>
      <c r="D16" s="13"/>
      <c r="E16" s="16"/>
      <c r="F16" s="20">
        <v>101</v>
      </c>
      <c r="G16" s="20">
        <v>0</v>
      </c>
      <c r="H16" s="20">
        <v>101</v>
      </c>
      <c r="I16" s="35" t="s">
        <v>28</v>
      </c>
      <c r="J16" s="37"/>
    </row>
    <row r="17" customHeight="1" spans="1:10">
      <c r="A17" s="13"/>
      <c r="B17" s="14"/>
      <c r="C17" s="15"/>
      <c r="D17" s="13"/>
      <c r="E17" s="16"/>
      <c r="F17" s="20">
        <v>93</v>
      </c>
      <c r="G17" s="20">
        <v>0</v>
      </c>
      <c r="H17" s="20">
        <v>93</v>
      </c>
      <c r="I17" s="35" t="s">
        <v>28</v>
      </c>
      <c r="J17" s="37"/>
    </row>
    <row r="18" customHeight="1" spans="1:10">
      <c r="A18" s="13"/>
      <c r="B18" s="14"/>
      <c r="C18" s="15"/>
      <c r="D18" s="13"/>
      <c r="E18" s="16"/>
      <c r="F18" s="20">
        <v>120</v>
      </c>
      <c r="G18" s="20">
        <v>0</v>
      </c>
      <c r="H18" s="20">
        <v>120</v>
      </c>
      <c r="I18" s="35" t="s">
        <v>29</v>
      </c>
      <c r="J18" s="37"/>
    </row>
    <row r="19" customHeight="1" spans="1:11">
      <c r="A19" s="13"/>
      <c r="B19" s="14"/>
      <c r="C19" s="15"/>
      <c r="D19" s="13"/>
      <c r="E19" s="16"/>
      <c r="F19" s="19">
        <v>552.63</v>
      </c>
      <c r="G19" s="19">
        <v>440</v>
      </c>
      <c r="H19" s="19">
        <f t="shared" ref="H19:H21" si="1">G19+F19</f>
        <v>992.63</v>
      </c>
      <c r="I19" s="39" t="s">
        <v>30</v>
      </c>
      <c r="J19" s="37"/>
      <c r="K19" t="s">
        <v>31</v>
      </c>
    </row>
    <row r="20" customHeight="1" spans="1:14">
      <c r="A20" s="13"/>
      <c r="B20" s="14"/>
      <c r="C20" s="15"/>
      <c r="D20" s="13"/>
      <c r="E20" s="16"/>
      <c r="F20" s="18">
        <v>131</v>
      </c>
      <c r="G20" s="18">
        <v>128.45</v>
      </c>
      <c r="H20" s="18">
        <f t="shared" si="1"/>
        <v>259.45</v>
      </c>
      <c r="I20" s="40" t="s">
        <v>32</v>
      </c>
      <c r="J20" s="37"/>
      <c r="N20">
        <v>259.45</v>
      </c>
    </row>
    <row r="21" customHeight="1" spans="1:10">
      <c r="A21" s="13"/>
      <c r="B21" s="14"/>
      <c r="C21" s="15"/>
      <c r="D21" s="13"/>
      <c r="E21" s="16"/>
      <c r="F21" s="18">
        <v>1038</v>
      </c>
      <c r="G21" s="18">
        <v>0</v>
      </c>
      <c r="H21" s="18">
        <f t="shared" si="1"/>
        <v>1038</v>
      </c>
      <c r="I21" s="38" t="s">
        <v>33</v>
      </c>
      <c r="J21" s="37"/>
    </row>
    <row r="22" s="1" customFormat="1" customHeight="1" spans="1:10">
      <c r="A22" s="21"/>
      <c r="B22" s="22" t="s">
        <v>34</v>
      </c>
      <c r="C22" s="23">
        <f>SUM(C8)</f>
        <v>0</v>
      </c>
      <c r="D22" s="24">
        <f>SUM(D8)</f>
        <v>0</v>
      </c>
      <c r="E22" s="24">
        <f>SUM(E8)</f>
        <v>0</v>
      </c>
      <c r="F22" s="23">
        <f>SUM(F8:F21)</f>
        <v>7539.72</v>
      </c>
      <c r="G22" s="23">
        <f>SUM(G8:G21)</f>
        <v>568.45</v>
      </c>
      <c r="H22" s="23">
        <f>SUM(H8:H21)</f>
        <v>8108.17</v>
      </c>
      <c r="I22" s="41"/>
      <c r="J22" s="42"/>
    </row>
    <row r="23" customHeight="1" spans="1:10">
      <c r="A23" s="25">
        <v>2</v>
      </c>
      <c r="B23" s="26" t="s">
        <v>35</v>
      </c>
      <c r="C23" s="27">
        <v>0</v>
      </c>
      <c r="D23" s="25">
        <v>0</v>
      </c>
      <c r="E23" s="27">
        <f>C23*D23</f>
        <v>0</v>
      </c>
      <c r="F23" s="15">
        <v>0</v>
      </c>
      <c r="G23" s="15">
        <v>0</v>
      </c>
      <c r="H23" s="15">
        <f>F23+G23</f>
        <v>0</v>
      </c>
      <c r="I23" s="38"/>
      <c r="J23" s="36" t="s">
        <v>36</v>
      </c>
    </row>
    <row r="24" customHeight="1" spans="1:10">
      <c r="A24" s="28"/>
      <c r="B24" s="29"/>
      <c r="C24" s="30"/>
      <c r="D24" s="28"/>
      <c r="E24" s="30"/>
      <c r="F24" s="15">
        <v>0</v>
      </c>
      <c r="G24" s="15">
        <v>0</v>
      </c>
      <c r="H24" s="15">
        <f t="shared" ref="H24" si="2">F24+G24</f>
        <v>0</v>
      </c>
      <c r="I24" s="38"/>
      <c r="J24" s="37"/>
    </row>
    <row r="25" s="1" customFormat="1" customHeight="1" spans="1:10">
      <c r="A25" s="21"/>
      <c r="B25" s="22" t="s">
        <v>37</v>
      </c>
      <c r="C25" s="23">
        <f>SUM(C23)</f>
        <v>0</v>
      </c>
      <c r="D25" s="24">
        <f>SUM(D23)</f>
        <v>0</v>
      </c>
      <c r="E25" s="24">
        <f>SUM(E23)</f>
        <v>0</v>
      </c>
      <c r="F25" s="23">
        <f>SUM(F23:F24)</f>
        <v>0</v>
      </c>
      <c r="G25" s="23">
        <f>SUM(G23:G24)</f>
        <v>0</v>
      </c>
      <c r="H25" s="23">
        <f>SUM(H23:H24)</f>
        <v>0</v>
      </c>
      <c r="I25" s="41"/>
      <c r="J25" s="42"/>
    </row>
    <row r="26" customHeight="1" spans="1:10">
      <c r="A26" s="25">
        <v>3</v>
      </c>
      <c r="B26" s="26" t="s">
        <v>38</v>
      </c>
      <c r="C26" s="27">
        <v>0</v>
      </c>
      <c r="D26" s="25">
        <v>0</v>
      </c>
      <c r="E26" s="27">
        <f>C26*D26</f>
        <v>0</v>
      </c>
      <c r="F26" s="15">
        <v>0</v>
      </c>
      <c r="G26" s="15">
        <v>0</v>
      </c>
      <c r="H26" s="15">
        <f>F26+G26</f>
        <v>0</v>
      </c>
      <c r="I26" s="38"/>
      <c r="J26" s="43" t="s">
        <v>39</v>
      </c>
    </row>
    <row r="27" customHeight="1" spans="1:10">
      <c r="A27" s="31"/>
      <c r="B27" s="32"/>
      <c r="C27" s="33"/>
      <c r="D27" s="31"/>
      <c r="E27" s="33"/>
      <c r="F27" s="15">
        <v>0</v>
      </c>
      <c r="G27" s="15">
        <v>0</v>
      </c>
      <c r="H27" s="15">
        <f>F27+G27</f>
        <v>0</v>
      </c>
      <c r="I27" s="38"/>
      <c r="J27" s="44"/>
    </row>
    <row r="28" customHeight="1" spans="1:10">
      <c r="A28" s="31"/>
      <c r="B28" s="32"/>
      <c r="C28" s="33"/>
      <c r="D28" s="31"/>
      <c r="E28" s="33"/>
      <c r="F28" s="15">
        <v>0</v>
      </c>
      <c r="G28" s="15">
        <v>0</v>
      </c>
      <c r="H28" s="15">
        <f t="shared" ref="H28:H31" si="3">F28+G28</f>
        <v>0</v>
      </c>
      <c r="I28" s="38"/>
      <c r="J28" s="44"/>
    </row>
    <row r="29" customHeight="1" spans="1:10">
      <c r="A29" s="31"/>
      <c r="B29" s="32"/>
      <c r="C29" s="33"/>
      <c r="D29" s="31"/>
      <c r="E29" s="33"/>
      <c r="F29" s="15">
        <v>0</v>
      </c>
      <c r="G29" s="15">
        <v>0</v>
      </c>
      <c r="H29" s="15">
        <f t="shared" si="3"/>
        <v>0</v>
      </c>
      <c r="I29" s="38"/>
      <c r="J29" s="44"/>
    </row>
    <row r="30" s="1" customFormat="1" customHeight="1" spans="1:10">
      <c r="A30" s="21"/>
      <c r="B30" s="22" t="s">
        <v>40</v>
      </c>
      <c r="C30" s="23">
        <f>SUM(C26)</f>
        <v>0</v>
      </c>
      <c r="D30" s="24">
        <f t="shared" ref="D30:E30" si="4">SUM(D26)</f>
        <v>0</v>
      </c>
      <c r="E30" s="24">
        <f t="shared" si="4"/>
        <v>0</v>
      </c>
      <c r="F30" s="23">
        <f>SUM(F26:F29)</f>
        <v>0</v>
      </c>
      <c r="G30" s="23">
        <f>SUM(G26:G29)</f>
        <v>0</v>
      </c>
      <c r="H30" s="23">
        <f>SUM(H26:H29)</f>
        <v>0</v>
      </c>
      <c r="I30" s="41"/>
      <c r="J30" s="45"/>
    </row>
    <row r="31" ht="20.1" customHeight="1" spans="1:10">
      <c r="A31" s="13">
        <v>4</v>
      </c>
      <c r="B31" s="14" t="s">
        <v>41</v>
      </c>
      <c r="C31" s="15">
        <v>1000</v>
      </c>
      <c r="D31" s="13">
        <v>1</v>
      </c>
      <c r="E31" s="16">
        <f>C31*D31</f>
        <v>1000</v>
      </c>
      <c r="F31" s="18">
        <v>12490</v>
      </c>
      <c r="G31" s="18">
        <v>0</v>
      </c>
      <c r="H31" s="18">
        <f t="shared" si="3"/>
        <v>12490</v>
      </c>
      <c r="I31" s="46" t="s">
        <v>42</v>
      </c>
      <c r="J31" s="43" t="s">
        <v>43</v>
      </c>
    </row>
    <row r="32" ht="20.1" customHeight="1" spans="1:10">
      <c r="A32" s="13"/>
      <c r="B32" s="14"/>
      <c r="C32" s="15"/>
      <c r="D32" s="13"/>
      <c r="E32" s="16"/>
      <c r="F32" s="18">
        <v>608</v>
      </c>
      <c r="G32" s="18">
        <v>47</v>
      </c>
      <c r="H32" s="18">
        <f>G32+F32</f>
        <v>655</v>
      </c>
      <c r="I32" s="38" t="s">
        <v>44</v>
      </c>
      <c r="J32" s="44"/>
    </row>
    <row r="33" customHeight="1" spans="1:10">
      <c r="A33" s="13"/>
      <c r="B33" s="14"/>
      <c r="C33" s="15"/>
      <c r="D33" s="13"/>
      <c r="E33" s="16"/>
      <c r="F33" s="19">
        <v>24</v>
      </c>
      <c r="G33" s="19">
        <v>800</v>
      </c>
      <c r="H33" s="19">
        <f>G33+F33</f>
        <v>824</v>
      </c>
      <c r="I33" s="38" t="s">
        <v>44</v>
      </c>
      <c r="J33" s="44"/>
    </row>
    <row r="34" customHeight="1" spans="1:10">
      <c r="A34" s="13"/>
      <c r="B34" s="14"/>
      <c r="C34" s="15"/>
      <c r="D34" s="13"/>
      <c r="E34" s="16"/>
      <c r="F34" s="18">
        <v>245</v>
      </c>
      <c r="G34" s="18">
        <v>0</v>
      </c>
      <c r="H34" s="18">
        <f>G34+F34</f>
        <v>245</v>
      </c>
      <c r="I34" s="38" t="s">
        <v>45</v>
      </c>
      <c r="J34" s="44"/>
    </row>
    <row r="35" customHeight="1" spans="1:10">
      <c r="A35" s="13"/>
      <c r="B35" s="14"/>
      <c r="C35" s="15"/>
      <c r="D35" s="13"/>
      <c r="E35" s="16"/>
      <c r="F35" s="18">
        <v>151</v>
      </c>
      <c r="G35" s="18">
        <v>0</v>
      </c>
      <c r="H35" s="18">
        <v>151</v>
      </c>
      <c r="I35" s="38" t="s">
        <v>44</v>
      </c>
      <c r="J35" s="44"/>
    </row>
    <row r="36" customHeight="1" spans="1:10">
      <c r="A36" s="13"/>
      <c r="B36" s="14"/>
      <c r="C36" s="15"/>
      <c r="D36" s="13"/>
      <c r="E36" s="16"/>
      <c r="F36" s="18">
        <v>247</v>
      </c>
      <c r="G36" s="18">
        <v>0</v>
      </c>
      <c r="H36" s="18">
        <f>G36+F36</f>
        <v>247</v>
      </c>
      <c r="I36" s="47" t="s">
        <v>44</v>
      </c>
      <c r="J36" s="44"/>
    </row>
    <row r="37" s="1" customFormat="1" customHeight="1" spans="1:10">
      <c r="A37" s="21"/>
      <c r="B37" s="22" t="s">
        <v>46</v>
      </c>
      <c r="C37" s="23">
        <f>C31</f>
        <v>1000</v>
      </c>
      <c r="D37" s="24">
        <f>D31</f>
        <v>1</v>
      </c>
      <c r="E37" s="24">
        <f>E31</f>
        <v>1000</v>
      </c>
      <c r="F37" s="23">
        <f>SUM(F31:F36)</f>
        <v>13765</v>
      </c>
      <c r="G37" s="23">
        <f>SUM(G31:G36)</f>
        <v>847</v>
      </c>
      <c r="H37" s="23">
        <f>SUM(H31:H36)</f>
        <v>14612</v>
      </c>
      <c r="I37" s="41"/>
      <c r="J37" s="45"/>
    </row>
    <row r="38" customHeight="1" spans="1:10">
      <c r="A38" s="25">
        <v>5</v>
      </c>
      <c r="B38" s="26" t="s">
        <v>47</v>
      </c>
      <c r="C38" s="27">
        <v>13000</v>
      </c>
      <c r="D38" s="25">
        <v>1</v>
      </c>
      <c r="E38" s="27">
        <f>C38*D38</f>
        <v>13000</v>
      </c>
      <c r="F38" s="18">
        <v>361.77</v>
      </c>
      <c r="G38" s="18">
        <v>0</v>
      </c>
      <c r="H38" s="18">
        <f>G38+F38</f>
        <v>361.77</v>
      </c>
      <c r="I38" s="47" t="s">
        <v>48</v>
      </c>
      <c r="J38" s="48" t="s">
        <v>49</v>
      </c>
    </row>
    <row r="39" customHeight="1" spans="1:10">
      <c r="A39" s="31"/>
      <c r="B39" s="32"/>
      <c r="C39" s="33"/>
      <c r="D39" s="31"/>
      <c r="E39" s="33"/>
      <c r="F39" s="19">
        <v>310.72</v>
      </c>
      <c r="G39" s="19">
        <v>0</v>
      </c>
      <c r="H39" s="19">
        <f t="shared" ref="H39:H43" si="5">G39+F39</f>
        <v>310.72</v>
      </c>
      <c r="I39" s="46" t="s">
        <v>50</v>
      </c>
      <c r="J39" s="49"/>
    </row>
    <row r="40" customHeight="1" spans="1:10">
      <c r="A40" s="31"/>
      <c r="B40" s="32"/>
      <c r="C40" s="33"/>
      <c r="D40" s="31"/>
      <c r="E40" s="33"/>
      <c r="F40" s="15">
        <v>0</v>
      </c>
      <c r="G40" s="15">
        <v>0</v>
      </c>
      <c r="H40" s="15">
        <f t="shared" si="5"/>
        <v>0</v>
      </c>
      <c r="I40" s="46"/>
      <c r="J40" s="49"/>
    </row>
    <row r="41" customHeight="1" spans="1:10">
      <c r="A41" s="31"/>
      <c r="B41" s="32"/>
      <c r="C41" s="33"/>
      <c r="D41" s="31"/>
      <c r="E41" s="33"/>
      <c r="F41" s="15">
        <v>0</v>
      </c>
      <c r="G41" s="15">
        <v>0</v>
      </c>
      <c r="H41" s="15">
        <f t="shared" si="5"/>
        <v>0</v>
      </c>
      <c r="I41" s="46"/>
      <c r="J41" s="49"/>
    </row>
    <row r="42" customHeight="1" spans="1:10">
      <c r="A42" s="31"/>
      <c r="B42" s="32"/>
      <c r="C42" s="33"/>
      <c r="D42" s="31"/>
      <c r="E42" s="33"/>
      <c r="F42" s="15">
        <v>0</v>
      </c>
      <c r="G42" s="15">
        <v>0</v>
      </c>
      <c r="H42" s="15">
        <f t="shared" si="5"/>
        <v>0</v>
      </c>
      <c r="I42" s="46"/>
      <c r="J42" s="49"/>
    </row>
    <row r="43" customHeight="1" spans="1:10">
      <c r="A43" s="31"/>
      <c r="B43" s="32"/>
      <c r="C43" s="33"/>
      <c r="D43" s="31"/>
      <c r="E43" s="30"/>
      <c r="F43" s="15">
        <v>0</v>
      </c>
      <c r="G43" s="15">
        <v>0</v>
      </c>
      <c r="H43" s="15">
        <f t="shared" si="5"/>
        <v>0</v>
      </c>
      <c r="I43" s="46"/>
      <c r="J43" s="49"/>
    </row>
    <row r="44" s="1" customFormat="1" customHeight="1" spans="1:10">
      <c r="A44" s="21"/>
      <c r="B44" s="22" t="s">
        <v>51</v>
      </c>
      <c r="C44" s="23">
        <f>SUM(C38:C39)</f>
        <v>13000</v>
      </c>
      <c r="D44" s="24">
        <f t="shared" ref="D44" si="6">SUM(D38)</f>
        <v>1</v>
      </c>
      <c r="E44" s="24">
        <f>E38</f>
        <v>13000</v>
      </c>
      <c r="F44" s="23">
        <f>SUM(F38:F43)</f>
        <v>672.49</v>
      </c>
      <c r="G44" s="23">
        <f>SUM(G38:G43)</f>
        <v>0</v>
      </c>
      <c r="H44" s="23">
        <f>SUM(H38:H43)</f>
        <v>672.49</v>
      </c>
      <c r="I44" s="41"/>
      <c r="J44" s="50"/>
    </row>
    <row r="45" customHeight="1" spans="1:10">
      <c r="A45" s="25">
        <v>6</v>
      </c>
      <c r="B45" s="26" t="s">
        <v>52</v>
      </c>
      <c r="C45" s="27">
        <v>1000</v>
      </c>
      <c r="D45" s="25">
        <v>1</v>
      </c>
      <c r="E45" s="27">
        <f>C45*D45</f>
        <v>1000</v>
      </c>
      <c r="F45" s="18">
        <v>514</v>
      </c>
      <c r="G45" s="18">
        <v>0</v>
      </c>
      <c r="H45" s="18">
        <f>F45+G45</f>
        <v>514</v>
      </c>
      <c r="I45" s="38" t="s">
        <v>53</v>
      </c>
      <c r="J45" s="36" t="s">
        <v>54</v>
      </c>
    </row>
    <row r="46" customHeight="1" spans="1:10">
      <c r="A46" s="31"/>
      <c r="B46" s="32"/>
      <c r="C46" s="33"/>
      <c r="D46" s="31"/>
      <c r="E46" s="33"/>
      <c r="F46" s="18">
        <v>1764</v>
      </c>
      <c r="G46" s="18">
        <v>0</v>
      </c>
      <c r="H46" s="18">
        <f>F46+G46</f>
        <v>1764</v>
      </c>
      <c r="I46" s="51" t="s">
        <v>55</v>
      </c>
      <c r="J46" s="44"/>
    </row>
    <row r="47" customHeight="1" spans="1:10">
      <c r="A47" s="31"/>
      <c r="B47" s="32"/>
      <c r="C47" s="33"/>
      <c r="D47" s="31"/>
      <c r="E47" s="33"/>
      <c r="F47" s="18">
        <v>596</v>
      </c>
      <c r="G47" s="18">
        <v>0</v>
      </c>
      <c r="H47" s="18">
        <f>F47+G47</f>
        <v>596</v>
      </c>
      <c r="I47" s="35" t="s">
        <v>56</v>
      </c>
      <c r="J47" s="44"/>
    </row>
    <row r="48" customHeight="1" spans="1:10">
      <c r="A48" s="28"/>
      <c r="B48" s="29"/>
      <c r="C48" s="30"/>
      <c r="D48" s="28"/>
      <c r="E48" s="30"/>
      <c r="F48" s="15">
        <v>0</v>
      </c>
      <c r="G48" s="15">
        <v>0</v>
      </c>
      <c r="H48" s="15">
        <f>F48+G48</f>
        <v>0</v>
      </c>
      <c r="I48" s="35"/>
      <c r="J48" s="44"/>
    </row>
    <row r="49" s="1" customFormat="1" customHeight="1" spans="1:10">
      <c r="A49" s="21"/>
      <c r="B49" s="22" t="s">
        <v>57</v>
      </c>
      <c r="C49" s="23">
        <f>SUM(C45)</f>
        <v>1000</v>
      </c>
      <c r="D49" s="24">
        <f t="shared" ref="D49:E49" si="7">SUM(D45)</f>
        <v>1</v>
      </c>
      <c r="E49" s="24">
        <f t="shared" si="7"/>
        <v>1000</v>
      </c>
      <c r="F49" s="23">
        <f>SUM(F45:F47)</f>
        <v>2874</v>
      </c>
      <c r="G49" s="23">
        <f>SUM(G45:G47)</f>
        <v>0</v>
      </c>
      <c r="H49" s="23">
        <f>SUM(H45:H48)</f>
        <v>2874</v>
      </c>
      <c r="I49" s="41"/>
      <c r="J49" s="45"/>
    </row>
    <row r="50" customHeight="1" spans="1:10">
      <c r="A50" s="13">
        <v>7</v>
      </c>
      <c r="B50" s="14" t="s">
        <v>58</v>
      </c>
      <c r="C50" s="15">
        <v>0</v>
      </c>
      <c r="D50" s="13">
        <v>0</v>
      </c>
      <c r="E50" s="16">
        <f>C50</f>
        <v>0</v>
      </c>
      <c r="F50" s="18">
        <v>0</v>
      </c>
      <c r="G50" s="18">
        <v>25</v>
      </c>
      <c r="H50" s="18">
        <f>G50+F50</f>
        <v>25</v>
      </c>
      <c r="I50" s="38" t="s">
        <v>59</v>
      </c>
      <c r="J50" s="52"/>
    </row>
    <row r="51" customHeight="1" spans="1:10">
      <c r="A51" s="13"/>
      <c r="B51" s="14"/>
      <c r="C51" s="15"/>
      <c r="D51" s="13"/>
      <c r="E51" s="16"/>
      <c r="F51" s="15">
        <v>0</v>
      </c>
      <c r="G51" s="15">
        <v>0</v>
      </c>
      <c r="H51" s="15">
        <f t="shared" ref="H51:H60" si="8">F51+G51</f>
        <v>0</v>
      </c>
      <c r="I51" s="38"/>
      <c r="J51" s="53"/>
    </row>
    <row r="52" customHeight="1" spans="1:10">
      <c r="A52" s="13"/>
      <c r="B52" s="14"/>
      <c r="C52" s="15"/>
      <c r="D52" s="13"/>
      <c r="E52" s="16"/>
      <c r="F52" s="15">
        <v>0</v>
      </c>
      <c r="G52" s="15">
        <v>0</v>
      </c>
      <c r="H52" s="15">
        <f t="shared" si="8"/>
        <v>0</v>
      </c>
      <c r="I52" s="38"/>
      <c r="J52" s="53"/>
    </row>
    <row r="53" customHeight="1" spans="1:10">
      <c r="A53" s="13"/>
      <c r="B53" s="14"/>
      <c r="C53" s="15"/>
      <c r="D53" s="13"/>
      <c r="E53" s="16"/>
      <c r="F53" s="15">
        <v>0</v>
      </c>
      <c r="G53" s="15">
        <v>0</v>
      </c>
      <c r="H53" s="15">
        <f t="shared" si="8"/>
        <v>0</v>
      </c>
      <c r="I53" s="38"/>
      <c r="J53" s="53"/>
    </row>
    <row r="54" s="1" customFormat="1" customHeight="1" spans="1:10">
      <c r="A54" s="21"/>
      <c r="B54" s="22" t="s">
        <v>60</v>
      </c>
      <c r="C54" s="23">
        <f>SUM(C50)</f>
        <v>0</v>
      </c>
      <c r="D54" s="24">
        <f t="shared" ref="D54:E54" si="9">SUM(D50)</f>
        <v>0</v>
      </c>
      <c r="E54" s="24">
        <f t="shared" si="9"/>
        <v>0</v>
      </c>
      <c r="F54" s="23">
        <f>SUM(F50:F53)</f>
        <v>0</v>
      </c>
      <c r="G54" s="23">
        <f t="shared" ref="G54:H54" si="10">SUM(G50:G53)</f>
        <v>25</v>
      </c>
      <c r="H54" s="23">
        <f t="shared" si="10"/>
        <v>25</v>
      </c>
      <c r="I54" s="41"/>
      <c r="J54" s="54"/>
    </row>
    <row r="55" customHeight="1" spans="1:10">
      <c r="A55" s="13">
        <v>8</v>
      </c>
      <c r="B55" s="14" t="s">
        <v>61</v>
      </c>
      <c r="C55" s="15">
        <v>0</v>
      </c>
      <c r="D55" s="13">
        <v>0</v>
      </c>
      <c r="E55" s="16">
        <f>C55*D55</f>
        <v>0</v>
      </c>
      <c r="F55" s="15">
        <v>0</v>
      </c>
      <c r="G55" s="15">
        <v>0</v>
      </c>
      <c r="H55" s="15">
        <f t="shared" si="8"/>
        <v>0</v>
      </c>
      <c r="I55" s="38"/>
      <c r="J55" s="43" t="s">
        <v>62</v>
      </c>
    </row>
    <row r="56" customHeight="1" spans="1:10">
      <c r="A56" s="13"/>
      <c r="B56" s="14"/>
      <c r="C56" s="15"/>
      <c r="D56" s="13"/>
      <c r="E56" s="16"/>
      <c r="F56" s="15">
        <v>0</v>
      </c>
      <c r="G56" s="15">
        <v>0</v>
      </c>
      <c r="H56" s="15">
        <f t="shared" si="8"/>
        <v>0</v>
      </c>
      <c r="I56" s="38"/>
      <c r="J56" s="44"/>
    </row>
    <row r="57" s="1" customFormat="1" customHeight="1" spans="1:10">
      <c r="A57" s="21"/>
      <c r="B57" s="22" t="s">
        <v>63</v>
      </c>
      <c r="C57" s="23">
        <f>SUM(C55)</f>
        <v>0</v>
      </c>
      <c r="D57" s="24">
        <f t="shared" ref="D57:E57" si="11">SUM(D55)</f>
        <v>0</v>
      </c>
      <c r="E57" s="24">
        <f t="shared" si="11"/>
        <v>0</v>
      </c>
      <c r="F57" s="23">
        <f>SUM(F55:F56)</f>
        <v>0</v>
      </c>
      <c r="G57" s="23">
        <f t="shared" ref="G57:H57" si="12">SUM(G55:G56)</f>
        <v>0</v>
      </c>
      <c r="H57" s="23">
        <f t="shared" si="12"/>
        <v>0</v>
      </c>
      <c r="I57" s="41"/>
      <c r="J57" s="45"/>
    </row>
    <row r="58" customHeight="1" spans="1:10">
      <c r="A58" s="13">
        <v>9</v>
      </c>
      <c r="B58" s="14" t="s">
        <v>64</v>
      </c>
      <c r="C58" s="15">
        <v>0</v>
      </c>
      <c r="D58" s="13">
        <v>0</v>
      </c>
      <c r="E58" s="16">
        <f>C58*D58</f>
        <v>0</v>
      </c>
      <c r="F58" s="15">
        <v>0</v>
      </c>
      <c r="G58" s="15">
        <v>0</v>
      </c>
      <c r="H58" s="15">
        <f t="shared" si="8"/>
        <v>0</v>
      </c>
      <c r="I58" s="38"/>
      <c r="J58" s="36" t="s">
        <v>65</v>
      </c>
    </row>
    <row r="59" customHeight="1" spans="1:10">
      <c r="A59" s="13"/>
      <c r="B59" s="14"/>
      <c r="C59" s="15"/>
      <c r="D59" s="13"/>
      <c r="E59" s="16"/>
      <c r="F59" s="15">
        <v>0</v>
      </c>
      <c r="G59" s="15">
        <v>0</v>
      </c>
      <c r="H59" s="15">
        <f t="shared" si="8"/>
        <v>0</v>
      </c>
      <c r="I59" s="38"/>
      <c r="J59" s="37"/>
    </row>
    <row r="60" customHeight="1" spans="1:10">
      <c r="A60" s="13"/>
      <c r="B60" s="14"/>
      <c r="C60" s="15"/>
      <c r="D60" s="13"/>
      <c r="E60" s="16"/>
      <c r="F60" s="15">
        <v>0</v>
      </c>
      <c r="G60" s="15">
        <v>0</v>
      </c>
      <c r="H60" s="15">
        <f t="shared" si="8"/>
        <v>0</v>
      </c>
      <c r="I60" s="38"/>
      <c r="J60" s="37"/>
    </row>
    <row r="61" s="1" customFormat="1" customHeight="1" spans="1:10">
      <c r="A61" s="21"/>
      <c r="B61" s="22" t="s">
        <v>66</v>
      </c>
      <c r="C61" s="23">
        <f>SUM(C58)</f>
        <v>0</v>
      </c>
      <c r="D61" s="24">
        <f t="shared" ref="D61:E61" si="13">SUM(D58)</f>
        <v>0</v>
      </c>
      <c r="E61" s="24">
        <f t="shared" si="13"/>
        <v>0</v>
      </c>
      <c r="F61" s="23">
        <f>SUM(F58:F60)</f>
        <v>0</v>
      </c>
      <c r="G61" s="23">
        <f t="shared" ref="G61:H61" si="14">SUM(G58:G60)</f>
        <v>0</v>
      </c>
      <c r="H61" s="23">
        <f t="shared" si="14"/>
        <v>0</v>
      </c>
      <c r="I61" s="41"/>
      <c r="J61" s="42"/>
    </row>
    <row r="62" customHeight="1" spans="1:10">
      <c r="A62" s="31">
        <v>10</v>
      </c>
      <c r="B62" s="14" t="s">
        <v>67</v>
      </c>
      <c r="C62" s="15">
        <v>0</v>
      </c>
      <c r="D62" s="13">
        <v>0</v>
      </c>
      <c r="E62" s="16">
        <v>0</v>
      </c>
      <c r="F62" s="18">
        <v>716</v>
      </c>
      <c r="G62" s="18">
        <v>0</v>
      </c>
      <c r="H62" s="18">
        <f>F62+G62</f>
        <v>716</v>
      </c>
      <c r="I62" s="38" t="s">
        <v>68</v>
      </c>
      <c r="J62" s="53"/>
    </row>
    <row r="63" customHeight="1" spans="1:10">
      <c r="A63" s="31"/>
      <c r="B63" s="14" t="s">
        <v>67</v>
      </c>
      <c r="C63" s="15">
        <v>0</v>
      </c>
      <c r="D63" s="13">
        <v>0</v>
      </c>
      <c r="E63" s="16">
        <v>0</v>
      </c>
      <c r="F63" s="18">
        <v>670</v>
      </c>
      <c r="G63" s="18">
        <v>0</v>
      </c>
      <c r="H63" s="18">
        <v>670</v>
      </c>
      <c r="I63" s="38" t="s">
        <v>69</v>
      </c>
      <c r="J63" s="53"/>
    </row>
    <row r="64" customHeight="1" spans="1:10">
      <c r="A64" s="31"/>
      <c r="B64" s="14" t="s">
        <v>70</v>
      </c>
      <c r="C64" s="15">
        <v>0</v>
      </c>
      <c r="D64" s="13">
        <v>0</v>
      </c>
      <c r="E64" s="16">
        <v>0</v>
      </c>
      <c r="F64" s="19">
        <v>1545</v>
      </c>
      <c r="G64" s="19">
        <v>0</v>
      </c>
      <c r="H64" s="19">
        <f>F64+G64</f>
        <v>1545</v>
      </c>
      <c r="I64" s="38" t="s">
        <v>71</v>
      </c>
      <c r="J64" s="53"/>
    </row>
    <row r="65" customHeight="1" spans="1:10">
      <c r="A65" s="28"/>
      <c r="B65" s="14"/>
      <c r="C65" s="15">
        <v>0</v>
      </c>
      <c r="D65" s="13">
        <v>0</v>
      </c>
      <c r="E65" s="16">
        <v>0</v>
      </c>
      <c r="F65" s="15">
        <v>1400</v>
      </c>
      <c r="G65" s="15">
        <v>0</v>
      </c>
      <c r="H65" s="15">
        <f>F65+G65</f>
        <v>1400</v>
      </c>
      <c r="I65" s="38" t="s">
        <v>72</v>
      </c>
      <c r="J65" s="53"/>
    </row>
    <row r="66" s="1" customFormat="1" customHeight="1" spans="1:10">
      <c r="A66" s="21"/>
      <c r="B66" s="22" t="s">
        <v>73</v>
      </c>
      <c r="C66" s="23">
        <f>C62</f>
        <v>0</v>
      </c>
      <c r="D66" s="24">
        <f>D62</f>
        <v>0</v>
      </c>
      <c r="E66" s="24">
        <f>E62</f>
        <v>0</v>
      </c>
      <c r="F66" s="23">
        <f>SUM(F62:F65)</f>
        <v>4331</v>
      </c>
      <c r="G66" s="23">
        <f>SUM(G62:G62)</f>
        <v>0</v>
      </c>
      <c r="H66" s="23">
        <f>F66+G66</f>
        <v>4331</v>
      </c>
      <c r="I66" s="41"/>
      <c r="J66" s="54"/>
    </row>
    <row r="67" customHeight="1" spans="1:10">
      <c r="A67" s="21"/>
      <c r="B67" s="22" t="s">
        <v>74</v>
      </c>
      <c r="C67" s="23">
        <f>SUM(C66,C61,C57,C54,C49,C44,C37,C30,C25,C22)</f>
        <v>15000</v>
      </c>
      <c r="D67" s="24">
        <f>SUM(D66,D61,D57,D54,D49,D44,D37,D30,D25,D22)</f>
        <v>3</v>
      </c>
      <c r="E67" s="24">
        <f>SUM(E66,E61,E57,E54,E49,E44,E37,E30,E25,E22)</f>
        <v>15000</v>
      </c>
      <c r="F67" s="23">
        <f>SUM(F66,F61,F57,F54,F49,F44,F37,F30,F25,F22)</f>
        <v>29182.21</v>
      </c>
      <c r="G67" s="23">
        <f>SUM(G66,G61,G57,G54,G49,G44,G37,G30,G25,G22)</f>
        <v>1440.45</v>
      </c>
      <c r="H67" s="23">
        <f>H22+H30+H25+H37+H44+H49+H54+H57+H61+H66</f>
        <v>30622.66</v>
      </c>
      <c r="I67" s="41"/>
      <c r="J67" s="63"/>
    </row>
    <row r="71" customHeight="1" spans="1:9">
      <c r="A71" s="55" t="s">
        <v>75</v>
      </c>
      <c r="B71" s="56"/>
      <c r="C71" s="57" t="s">
        <v>76</v>
      </c>
      <c r="D71" s="57"/>
      <c r="E71" s="57" t="s">
        <v>77</v>
      </c>
      <c r="F71" s="57"/>
      <c r="G71" s="57" t="s">
        <v>78</v>
      </c>
      <c r="H71" s="57"/>
      <c r="I71" s="64" t="s">
        <v>79</v>
      </c>
    </row>
    <row r="72" customHeight="1" spans="1:9">
      <c r="A72" s="58">
        <f>E67</f>
        <v>15000</v>
      </c>
      <c r="B72" s="59"/>
      <c r="C72" s="59">
        <f>H67</f>
        <v>30622.66</v>
      </c>
      <c r="D72" s="59"/>
      <c r="E72" s="59">
        <f>F67</f>
        <v>29182.21</v>
      </c>
      <c r="F72" s="59"/>
      <c r="G72" s="59">
        <f>G67</f>
        <v>1440.45</v>
      </c>
      <c r="H72" s="59"/>
      <c r="I72" s="65">
        <f>A72-C72</f>
        <v>-15622.66</v>
      </c>
    </row>
    <row r="74" customHeight="1" spans="1:9">
      <c r="A74" s="60" t="s">
        <v>80</v>
      </c>
      <c r="B74" s="61"/>
      <c r="C74" s="62" t="s">
        <v>81</v>
      </c>
      <c r="D74" s="60"/>
      <c r="E74" s="60" t="s">
        <v>82</v>
      </c>
      <c r="F74" s="60"/>
      <c r="G74" s="60" t="s">
        <v>83</v>
      </c>
      <c r="H74" s="60"/>
      <c r="I74" s="61"/>
    </row>
  </sheetData>
  <mergeCells count="72">
    <mergeCell ref="C2:H2"/>
    <mergeCell ref="C6:E6"/>
    <mergeCell ref="F6:I6"/>
    <mergeCell ref="A71:B71"/>
    <mergeCell ref="C71:D71"/>
    <mergeCell ref="E71:F71"/>
    <mergeCell ref="G71:H71"/>
    <mergeCell ref="A72:B72"/>
    <mergeCell ref="C72:D72"/>
    <mergeCell ref="E72:F72"/>
    <mergeCell ref="G72:H72"/>
    <mergeCell ref="A6:A7"/>
    <mergeCell ref="A8:A21"/>
    <mergeCell ref="A23:A24"/>
    <mergeCell ref="A26:A29"/>
    <mergeCell ref="A31:A36"/>
    <mergeCell ref="A38:A43"/>
    <mergeCell ref="A45:A48"/>
    <mergeCell ref="A50:A53"/>
    <mergeCell ref="A55:A56"/>
    <mergeCell ref="A58:A60"/>
    <mergeCell ref="A62:A65"/>
    <mergeCell ref="B6:B7"/>
    <mergeCell ref="B8:B21"/>
    <mergeCell ref="B23:B24"/>
    <mergeCell ref="B26:B29"/>
    <mergeCell ref="B31:B36"/>
    <mergeCell ref="B38:B43"/>
    <mergeCell ref="B45:B48"/>
    <mergeCell ref="B50:B53"/>
    <mergeCell ref="B55:B56"/>
    <mergeCell ref="B58:B60"/>
    <mergeCell ref="C8:C21"/>
    <mergeCell ref="C23:C24"/>
    <mergeCell ref="C26:C29"/>
    <mergeCell ref="C31:C36"/>
    <mergeCell ref="C38:C43"/>
    <mergeCell ref="C45:C48"/>
    <mergeCell ref="C50:C53"/>
    <mergeCell ref="C55:C56"/>
    <mergeCell ref="C58:C60"/>
    <mergeCell ref="D8:D21"/>
    <mergeCell ref="D23:D24"/>
    <mergeCell ref="D26:D29"/>
    <mergeCell ref="D31:D36"/>
    <mergeCell ref="D38:D43"/>
    <mergeCell ref="D45:D48"/>
    <mergeCell ref="D50:D53"/>
    <mergeCell ref="D55:D56"/>
    <mergeCell ref="D58:D60"/>
    <mergeCell ref="E8:E21"/>
    <mergeCell ref="E23:E24"/>
    <mergeCell ref="E26:E29"/>
    <mergeCell ref="E31:E36"/>
    <mergeCell ref="E38:E43"/>
    <mergeCell ref="E45:E48"/>
    <mergeCell ref="E50:E53"/>
    <mergeCell ref="E55:E56"/>
    <mergeCell ref="E58:E60"/>
    <mergeCell ref="J4:J5"/>
    <mergeCell ref="J6:J7"/>
    <mergeCell ref="J8:J22"/>
    <mergeCell ref="J23:J25"/>
    <mergeCell ref="J26:J30"/>
    <mergeCell ref="J31:J37"/>
    <mergeCell ref="J38:J44"/>
    <mergeCell ref="J45:J49"/>
    <mergeCell ref="J50:J54"/>
    <mergeCell ref="J55:J57"/>
    <mergeCell ref="J58:J61"/>
    <mergeCell ref="J62:J66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Abby小章鱼 </cp:lastModifiedBy>
  <dcterms:created xsi:type="dcterms:W3CDTF">2014-04-15T08:52:00Z</dcterms:created>
  <cp:lastPrinted>2017-11-07T06:55:00Z</cp:lastPrinted>
  <dcterms:modified xsi:type="dcterms:W3CDTF">2021-03-15T16:52:30Z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C6C6E1A87990428795DC005BCF49A9E8</vt:lpwstr>
  </property>
</Properties>
</file>