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wudongsheng/Desktop/"/>
    </mc:Choice>
  </mc:AlternateContent>
  <bookViews>
    <workbookView xWindow="0" yWindow="460" windowWidth="28800" windowHeight="16760"/>
  </bookViews>
  <sheets>
    <sheet name=" 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0" i="2" l="1"/>
  <c r="K141" i="2"/>
  <c r="K66" i="2"/>
  <c r="K56" i="2"/>
  <c r="K52" i="2"/>
  <c r="K53" i="2"/>
  <c r="K54" i="2"/>
  <c r="K55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89" i="2"/>
  <c r="K51" i="2"/>
  <c r="K50" i="2"/>
  <c r="K49" i="2"/>
  <c r="K48" i="2"/>
  <c r="K47" i="2"/>
  <c r="K46" i="2"/>
  <c r="K45" i="2"/>
  <c r="K44" i="2"/>
  <c r="K43" i="2"/>
  <c r="K40" i="2"/>
  <c r="K41" i="2"/>
  <c r="K42" i="2"/>
  <c r="K39" i="2"/>
  <c r="K21" i="2"/>
  <c r="K20" i="2"/>
  <c r="K123" i="2"/>
  <c r="K113" i="2"/>
  <c r="K72" i="2"/>
  <c r="K34" i="2"/>
  <c r="K124" i="2"/>
  <c r="K122" i="2"/>
  <c r="K121" i="2"/>
  <c r="K120" i="2"/>
  <c r="K119" i="2"/>
  <c r="K118" i="2"/>
  <c r="K117" i="2"/>
  <c r="K116" i="2"/>
  <c r="K115" i="2"/>
  <c r="K114" i="2"/>
  <c r="K112" i="2"/>
  <c r="K111" i="2"/>
  <c r="K110" i="2"/>
  <c r="K109" i="2"/>
  <c r="K108" i="2"/>
  <c r="K85" i="2"/>
  <c r="K84" i="2"/>
  <c r="K83" i="2"/>
  <c r="K82" i="2"/>
  <c r="K81" i="2"/>
  <c r="K80" i="2"/>
  <c r="K79" i="2"/>
  <c r="K78" i="2"/>
  <c r="K77" i="2"/>
  <c r="K126" i="2"/>
  <c r="K106" i="2"/>
  <c r="K87" i="2"/>
  <c r="K60" i="2"/>
  <c r="K61" i="2"/>
  <c r="K62" i="2"/>
  <c r="K63" i="2"/>
  <c r="K64" i="2"/>
  <c r="K65" i="2"/>
  <c r="K67" i="2"/>
  <c r="K68" i="2"/>
  <c r="K69" i="2"/>
  <c r="K70" i="2"/>
  <c r="K71" i="2"/>
  <c r="K74" i="2"/>
  <c r="K58" i="2"/>
  <c r="K16" i="2"/>
  <c r="K17" i="2"/>
  <c r="K18" i="2"/>
  <c r="K19" i="2"/>
  <c r="K22" i="2"/>
  <c r="K23" i="2"/>
  <c r="K24" i="2"/>
  <c r="K25" i="2"/>
  <c r="K26" i="2"/>
  <c r="K27" i="2"/>
  <c r="K28" i="2"/>
  <c r="K29" i="2"/>
  <c r="K30" i="2"/>
  <c r="K31" i="2"/>
  <c r="K32" i="2"/>
  <c r="K33" i="2"/>
  <c r="K35" i="2"/>
  <c r="K37" i="2"/>
  <c r="K127" i="2"/>
  <c r="K136" i="2"/>
  <c r="K137" i="2"/>
  <c r="K138" i="2"/>
  <c r="K130" i="2"/>
  <c r="K131" i="2"/>
  <c r="K132" i="2"/>
  <c r="K133" i="2"/>
  <c r="K134" i="2"/>
  <c r="K142" i="2"/>
  <c r="K143" i="2"/>
  <c r="K144" i="2"/>
  <c r="K145" i="2"/>
</calcChain>
</file>

<file path=xl/sharedStrings.xml><?xml version="1.0" encoding="utf-8"?>
<sst xmlns="http://schemas.openxmlformats.org/spreadsheetml/2006/main" count="181" uniqueCount="131">
  <si>
    <t>TCS-China</t>
  </si>
  <si>
    <t>北京爱科普兰文化传播有限公司</t>
  </si>
  <si>
    <t>QUOTATION</t>
  </si>
  <si>
    <t>To:</t>
  </si>
  <si>
    <t>From:</t>
  </si>
  <si>
    <t>吴东升</t>
  </si>
  <si>
    <t>Attn:</t>
  </si>
  <si>
    <t>Tel:</t>
  </si>
  <si>
    <t>Date:</t>
  </si>
  <si>
    <t>Email:</t>
  </si>
  <si>
    <r>
      <rPr>
        <u/>
        <sz val="11"/>
        <color indexed="11"/>
        <rFont val="宋体"/>
        <family val="3"/>
        <charset val="134"/>
      </rPr>
      <t>wds@tcs-china.com.cn</t>
    </r>
  </si>
  <si>
    <t>Event:</t>
  </si>
  <si>
    <t>Venue:</t>
  </si>
  <si>
    <t>Set up:</t>
  </si>
  <si>
    <t>Event Time:</t>
  </si>
  <si>
    <t>Thank you for the invitation to quote for the above-mentioned event, we are pleased to quote you as follows;</t>
  </si>
  <si>
    <t xml:space="preserve">AV EQUIPMENT </t>
  </si>
  <si>
    <t>Items</t>
  </si>
  <si>
    <t>Qty</t>
  </si>
  <si>
    <t>Days</t>
  </si>
  <si>
    <t>Unit Price</t>
  </si>
  <si>
    <t>Sub-total</t>
  </si>
  <si>
    <t>VIDEO EQUIPMENT</t>
  </si>
  <si>
    <t>1set</t>
  </si>
  <si>
    <t>free</t>
  </si>
  <si>
    <t>Subtotal(¥):</t>
  </si>
  <si>
    <t>AUDIO EQUIPMENT</t>
  </si>
  <si>
    <r>
      <rPr>
        <sz val="10"/>
        <color indexed="8"/>
        <rFont val="Arial"/>
      </rPr>
      <t>d&amp;b Audiotechnik V8 Loudspeaker 全频音箱（线阵列系列）</t>
    </r>
  </si>
  <si>
    <r>
      <rPr>
        <sz val="10"/>
        <color indexed="8"/>
        <rFont val="Arial"/>
      </rPr>
      <t>d&amp;b Audiotechnik V-Sub Subwoofer 低频音箱（线阵列系列）</t>
    </r>
  </si>
  <si>
    <r>
      <rPr>
        <sz val="10"/>
        <color indexed="8"/>
        <rFont val="Arial"/>
      </rPr>
      <t>d&amp;b Audiotechnik Max2 Loudspeaker 全频返送音箱</t>
    </r>
  </si>
  <si>
    <r>
      <rPr>
        <sz val="10"/>
        <color indexed="8"/>
        <rFont val="宋体"/>
        <family val="3"/>
        <charset val="134"/>
      </rPr>
      <t>d</t>
    </r>
    <r>
      <rPr>
        <sz val="10"/>
        <color indexed="8"/>
        <rFont val="Arial"/>
      </rPr>
      <t xml:space="preserve">&amp;b  D40 Digital Power Amplifier  </t>
    </r>
    <r>
      <rPr>
        <sz val="10"/>
        <color indexed="8"/>
        <rFont val="宋体"/>
        <family val="3"/>
        <charset val="134"/>
      </rPr>
      <t>数字功放</t>
    </r>
  </si>
  <si>
    <r>
      <rPr>
        <sz val="10"/>
        <color indexed="8"/>
        <rFont val="Arial"/>
      </rPr>
      <t xml:space="preserve">PRDUCTION  INTERCOM  MS-200  Master  Station  </t>
    </r>
    <r>
      <rPr>
        <sz val="10"/>
        <color indexed="8"/>
        <rFont val="宋体"/>
        <family val="3"/>
        <charset val="134"/>
      </rPr>
      <t>有线对讲系统主机</t>
    </r>
  </si>
  <si>
    <r>
      <rPr>
        <sz val="10"/>
        <color indexed="8"/>
        <rFont val="Arial"/>
      </rPr>
      <t xml:space="preserve">PRDUCTION INTERCOM  Receiver  </t>
    </r>
    <r>
      <rPr>
        <sz val="10"/>
        <color indexed="8"/>
        <rFont val="宋体"/>
        <family val="3"/>
        <charset val="134"/>
      </rPr>
      <t>有线对讲系统接收点</t>
    </r>
  </si>
  <si>
    <r>
      <rPr>
        <sz val="10"/>
        <color indexed="8"/>
        <rFont val="Arial"/>
      </rPr>
      <t xml:space="preserve">RADIAL </t>
    </r>
    <r>
      <rPr>
        <sz val="10"/>
        <color indexed="8"/>
        <rFont val="宋体"/>
        <family val="3"/>
        <charset val="134"/>
      </rPr>
      <t>P</t>
    </r>
    <r>
      <rPr>
        <sz val="10"/>
        <color indexed="8"/>
        <rFont val="Arial"/>
      </rPr>
      <t>ro48 Active DI Box  DI</t>
    </r>
    <r>
      <rPr>
        <sz val="10"/>
        <color indexed="8"/>
        <rFont val="宋体"/>
        <family val="3"/>
        <charset val="134"/>
      </rPr>
      <t>盒</t>
    </r>
  </si>
  <si>
    <r>
      <rPr>
        <sz val="10"/>
        <color indexed="8"/>
        <rFont val="Arial"/>
      </rPr>
      <t xml:space="preserve">Audio Cable  </t>
    </r>
    <r>
      <rPr>
        <sz val="10"/>
        <color indexed="8"/>
        <rFont val="宋体"/>
        <family val="3"/>
        <charset val="134"/>
      </rPr>
      <t>音频线材</t>
    </r>
    <r>
      <rPr>
        <sz val="10"/>
        <color indexed="8"/>
        <rFont val="Arial"/>
      </rPr>
      <t xml:space="preserve"> </t>
    </r>
  </si>
  <si>
    <t>TECHNICIAN SERVICE CHARGES</t>
  </si>
  <si>
    <t>Project Manager</t>
  </si>
  <si>
    <t>Video Engineer</t>
  </si>
  <si>
    <t>Audio Engineer</t>
  </si>
  <si>
    <t>Lighting Engineer</t>
  </si>
  <si>
    <t>Other Technician</t>
  </si>
  <si>
    <t>ACCOMMODATION</t>
  </si>
  <si>
    <t>EQUIPMENT TRANSPORT CHARGES</t>
  </si>
  <si>
    <t>Gov tax (¥):</t>
  </si>
  <si>
    <t>Total  Amount (¥):</t>
  </si>
  <si>
    <t xml:space="preserve">PROSONNEL COMPOSING AND TRANSPORTATION  </t>
    <phoneticPr fontId="13" type="noConversion"/>
  </si>
  <si>
    <t>LIGHT  EQUIPMENT</t>
    <phoneticPr fontId="13" type="noConversion"/>
  </si>
  <si>
    <t>Benefits Costs</t>
    <phoneticPr fontId="13" type="noConversion"/>
  </si>
  <si>
    <r>
      <t xml:space="preserve">YAMAHA  </t>
    </r>
    <r>
      <rPr>
        <sz val="10"/>
        <color indexed="8"/>
        <rFont val="宋体"/>
        <family val="3"/>
        <charset val="134"/>
      </rPr>
      <t>QL-5</t>
    </r>
    <r>
      <rPr>
        <sz val="10"/>
        <color indexed="8"/>
        <rFont val="Arial"/>
      </rPr>
      <t xml:space="preserve">  Digital  Mixer(32ch)   </t>
    </r>
    <r>
      <rPr>
        <sz val="10"/>
        <color indexed="8"/>
        <rFont val="宋体"/>
        <family val="3"/>
        <charset val="134"/>
      </rPr>
      <t>数字调音台</t>
    </r>
    <r>
      <rPr>
        <sz val="10"/>
        <color indexed="8"/>
        <rFont val="Arial"/>
      </rPr>
      <t xml:space="preserve">  </t>
    </r>
    <phoneticPr fontId="13" type="noConversion"/>
  </si>
  <si>
    <r>
      <t>SHURE UR2/Beta 58</t>
    </r>
    <r>
      <rPr>
        <sz val="10"/>
        <color indexed="8"/>
        <rFont val="宋体"/>
        <family val="3"/>
        <charset val="134"/>
      </rPr>
      <t>A</t>
    </r>
    <r>
      <rPr>
        <sz val="10"/>
        <color indexed="8"/>
        <rFont val="Arial"/>
      </rPr>
      <t xml:space="preserve">  Wireless Hand-hold Mic  </t>
    </r>
    <r>
      <rPr>
        <sz val="10"/>
        <color indexed="8"/>
        <rFont val="宋体"/>
        <family val="3"/>
        <charset val="134"/>
      </rPr>
      <t>无线手持式话筒</t>
    </r>
    <r>
      <rPr>
        <sz val="10"/>
        <color indexed="8"/>
        <rFont val="Arial"/>
      </rPr>
      <t xml:space="preserve"> </t>
    </r>
    <phoneticPr fontId="13" type="noConversion"/>
  </si>
  <si>
    <r>
      <t>SHURE UR1/</t>
    </r>
    <r>
      <rPr>
        <sz val="10"/>
        <color indexed="8"/>
        <rFont val="宋体"/>
        <family val="3"/>
        <charset val="134"/>
      </rPr>
      <t>WBH</t>
    </r>
    <r>
      <rPr>
        <sz val="10"/>
        <color indexed="8"/>
        <rFont val="Arial"/>
      </rPr>
      <t xml:space="preserve">53 Headworn Microphone </t>
    </r>
    <r>
      <rPr>
        <sz val="10"/>
        <color indexed="8"/>
        <rFont val="宋体"/>
        <family val="3"/>
        <charset val="134"/>
      </rPr>
      <t>头戴式话筒</t>
    </r>
    <phoneticPr fontId="13" type="noConversion"/>
  </si>
  <si>
    <r>
      <t>SHURE  UA845E  UHF  Antenna  Distribution  System  U</t>
    </r>
    <r>
      <rPr>
        <sz val="10"/>
        <color indexed="8"/>
        <rFont val="宋体"/>
        <family val="3"/>
        <charset val="134"/>
      </rPr>
      <t>段天线放大传输系统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带</t>
    </r>
    <r>
      <rPr>
        <sz val="10"/>
        <color indexed="8"/>
        <rFont val="Arial"/>
      </rPr>
      <t>UA870WB</t>
    </r>
    <r>
      <rPr>
        <sz val="10"/>
        <color indexed="8"/>
        <rFont val="宋体"/>
        <family val="3"/>
        <charset val="134"/>
      </rPr>
      <t>指向性天线</t>
    </r>
    <r>
      <rPr>
        <sz val="10"/>
        <color indexed="8"/>
        <rFont val="Arial"/>
      </rPr>
      <t xml:space="preserve">)    </t>
    </r>
    <phoneticPr fontId="13" type="noConversion"/>
  </si>
  <si>
    <t>SHURE UR4D+ Dual channel diversity receiver 舒尔UR4D+接收机</t>
    <phoneticPr fontId="13" type="noConversion"/>
  </si>
  <si>
    <t>CLEARCOM  Master Station  无线对讲系统基站</t>
    <phoneticPr fontId="13" type="noConversion"/>
  </si>
  <si>
    <t>CLEARCOM   Receiver  无线对讲系统接收点</t>
    <phoneticPr fontId="13" type="noConversion"/>
  </si>
  <si>
    <t>MA  grandMA2  Light  Console  调光台</t>
    <phoneticPr fontId="13" type="noConversion"/>
  </si>
  <si>
    <r>
      <t xml:space="preserve">Truss  </t>
    </r>
    <r>
      <rPr>
        <sz val="10"/>
        <color indexed="8"/>
        <rFont val="宋体"/>
        <family val="3"/>
        <charset val="134"/>
      </rPr>
      <t>灯光架</t>
    </r>
    <r>
      <rPr>
        <sz val="10"/>
        <color indexed="8"/>
        <rFont val="Arial"/>
      </rPr>
      <t xml:space="preserve">  (300mmx400mm)</t>
    </r>
    <phoneticPr fontId="13" type="noConversion"/>
  </si>
  <si>
    <t>COLUMBUS  MCKINNON  CMC-800-B  Controller  控制器( 8路,带RC-8遥控)</t>
    <phoneticPr fontId="13" type="noConversion"/>
  </si>
  <si>
    <r>
      <t xml:space="preserve">Moving lights,1500w Spot-Performance </t>
    </r>
    <r>
      <rPr>
        <sz val="10"/>
        <color indexed="8"/>
        <rFont val="宋体"/>
        <family val="3"/>
        <charset val="134"/>
      </rPr>
      <t>图案电脑灯（切片）</t>
    </r>
    <phoneticPr fontId="13" type="noConversion"/>
  </si>
  <si>
    <t>JOLLY X-15R-Beam 光束电脑灯</t>
    <phoneticPr fontId="13" type="noConversion"/>
  </si>
  <si>
    <t>Layer Truss  Layer架</t>
    <phoneticPr fontId="13" type="noConversion"/>
  </si>
  <si>
    <t>Traffic Costs（Beijing -Suzhou）</t>
    <phoneticPr fontId="13" type="noConversion"/>
  </si>
  <si>
    <t>Grand Total (¥):</t>
    <phoneticPr fontId="13" type="noConversion"/>
  </si>
  <si>
    <t>Beijing -Suzhou</t>
    <phoneticPr fontId="13" type="noConversion"/>
  </si>
  <si>
    <t>Shanghai -Suzhou</t>
    <phoneticPr fontId="13" type="noConversion"/>
  </si>
  <si>
    <t>Traffic Costs（Shanghai -Suzhou）</t>
    <phoneticPr fontId="13" type="noConversion"/>
  </si>
  <si>
    <t>1 Day AV Equipment Total(¥):</t>
    <phoneticPr fontId="13" type="noConversion"/>
  </si>
  <si>
    <t xml:space="preserve">AURORA  HMI-2500  Follow Spot  追光灯     </t>
    <phoneticPr fontId="13" type="noConversion"/>
  </si>
  <si>
    <t>COLUMBUS  MCKINNON  SPC2003  Electric  Chain  Hoist  电动葫芦(1吨，20米)</t>
    <phoneticPr fontId="13" type="noConversion"/>
  </si>
  <si>
    <t>TERBLY  OVAL  48D  Light  LED变色灯</t>
    <phoneticPr fontId="13" type="noConversion"/>
  </si>
  <si>
    <t>YAMAHA RIO32-24接口箱</t>
    <phoneticPr fontId="13" type="noConversion"/>
  </si>
  <si>
    <r>
      <rPr>
        <sz val="10"/>
        <color indexed="8"/>
        <rFont val="Arial"/>
      </rPr>
      <t xml:space="preserve">Gloshine 560 LED Controller </t>
    </r>
    <r>
      <rPr>
        <sz val="10"/>
        <color indexed="8"/>
        <rFont val="宋体"/>
        <family val="3"/>
        <charset val="134"/>
      </rPr>
      <t>处理器</t>
    </r>
    <phoneticPr fontId="13" type="noConversion"/>
  </si>
  <si>
    <t>BARCO  EC-200  EVENT  Controller  大型控制台</t>
    <phoneticPr fontId="13" type="noConversion"/>
  </si>
  <si>
    <t xml:space="preserve">D’SAN  PC-433  PerfectCue  Light  Kit   翻页提示器套装(带PC-AS4遥控器)     </t>
    <phoneticPr fontId="13" type="noConversion"/>
  </si>
  <si>
    <r>
      <rPr>
        <sz val="10"/>
        <color indexed="8"/>
        <rFont val="Arial"/>
      </rPr>
      <t xml:space="preserve">DATATON WATCHOUT Video Processor  </t>
    </r>
    <r>
      <rPr>
        <sz val="10"/>
        <color indexed="8"/>
        <rFont val="宋体"/>
        <family val="3"/>
        <charset val="134"/>
      </rPr>
      <t>处理器</t>
    </r>
    <phoneticPr fontId="13" type="noConversion"/>
  </si>
  <si>
    <r>
      <rPr>
        <sz val="10"/>
        <color indexed="8"/>
        <rFont val="Arial"/>
      </rPr>
      <t xml:space="preserve">DATATON WATCHOUT License Key </t>
    </r>
    <r>
      <rPr>
        <sz val="10"/>
        <color indexed="8"/>
        <rFont val="宋体"/>
        <family val="3"/>
        <charset val="134"/>
      </rPr>
      <t>解密狗</t>
    </r>
    <r>
      <rPr>
        <sz val="10"/>
        <color indexed="8"/>
        <rFont val="Arial"/>
      </rPr>
      <t>(5.0</t>
    </r>
    <r>
      <rPr>
        <sz val="10"/>
        <color indexed="8"/>
        <rFont val="宋体"/>
        <family val="3"/>
        <charset val="134"/>
      </rPr>
      <t>版本</t>
    </r>
    <r>
      <rPr>
        <sz val="10"/>
        <color indexed="8"/>
        <rFont val="Arial"/>
      </rPr>
      <t>)</t>
    </r>
    <phoneticPr fontId="13" type="noConversion"/>
  </si>
  <si>
    <r>
      <rPr>
        <sz val="10"/>
        <color indexed="8"/>
        <rFont val="Arial"/>
      </rPr>
      <t xml:space="preserve">NETGEAR JGS524 Network Switch  </t>
    </r>
    <r>
      <rPr>
        <sz val="10"/>
        <color indexed="8"/>
        <rFont val="宋体"/>
        <family val="3"/>
        <charset val="134"/>
      </rPr>
      <t>网络交换机（千兆，</t>
    </r>
    <r>
      <rPr>
        <sz val="10"/>
        <color indexed="8"/>
        <rFont val="Arial"/>
      </rPr>
      <t>24</t>
    </r>
    <r>
      <rPr>
        <sz val="10"/>
        <color indexed="8"/>
        <rFont val="宋体"/>
        <family val="3"/>
        <charset val="134"/>
      </rPr>
      <t>路）</t>
    </r>
    <phoneticPr fontId="13" type="noConversion"/>
  </si>
  <si>
    <r>
      <rPr>
        <sz val="10"/>
        <color indexed="8"/>
        <rFont val="Arial"/>
      </rPr>
      <t xml:space="preserve">EXTRON DVI104 Tx/Rx DVI Fiber Optic Extender </t>
    </r>
    <r>
      <rPr>
        <sz val="10"/>
        <color indexed="8"/>
        <rFont val="宋体"/>
        <family val="3"/>
        <charset val="134"/>
      </rPr>
      <t>光纤延长器</t>
    </r>
    <phoneticPr fontId="13" type="noConversion"/>
  </si>
  <si>
    <r>
      <rPr>
        <sz val="10"/>
        <color indexed="8"/>
        <rFont val="Arial"/>
      </rPr>
      <t>KORNING LC-LC Fiber Cable</t>
    </r>
    <r>
      <rPr>
        <sz val="10"/>
        <color indexed="8"/>
        <rFont val="宋体"/>
        <family val="3"/>
        <charset val="134"/>
      </rPr>
      <t>光缆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多模，双工，</t>
    </r>
    <r>
      <rPr>
        <sz val="10"/>
        <color indexed="8"/>
        <rFont val="Arial"/>
      </rPr>
      <t>100m)</t>
    </r>
    <phoneticPr fontId="13" type="noConversion"/>
  </si>
  <si>
    <r>
      <rPr>
        <sz val="10"/>
        <color indexed="8"/>
        <rFont val="Arial"/>
      </rPr>
      <t xml:space="preserve">PHILIPS  Monitor  </t>
    </r>
    <r>
      <rPr>
        <sz val="10"/>
        <color indexed="8"/>
        <rFont val="宋体"/>
        <family val="3"/>
        <charset val="134"/>
      </rPr>
      <t>监视器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液晶</t>
    </r>
    <r>
      <rPr>
        <sz val="10"/>
        <color indexed="8"/>
        <rFont val="Arial"/>
      </rPr>
      <t xml:space="preserve"> 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Arial"/>
      </rPr>
      <t>20")</t>
    </r>
    <phoneticPr fontId="13" type="noConversion"/>
  </si>
  <si>
    <t>Mac Pro（六核，Intel Xeon E5 处理器 (Turbo Boost 最高可达 3.9GHz)，配备 12MB 三级缓存）</t>
    <phoneticPr fontId="13" type="noConversion"/>
  </si>
  <si>
    <r>
      <t xml:space="preserve">Laptop  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</rPr>
      <t>(APPLE , MACBOOK)</t>
    </r>
    <phoneticPr fontId="13" type="noConversion"/>
  </si>
  <si>
    <r>
      <rPr>
        <sz val="10"/>
        <color indexed="8"/>
        <rFont val="Arial"/>
      </rPr>
      <t xml:space="preserve">Video Cable </t>
    </r>
    <r>
      <rPr>
        <sz val="10"/>
        <color indexed="8"/>
        <rFont val="宋体"/>
        <family val="3"/>
        <charset val="134"/>
      </rPr>
      <t>视频线材</t>
    </r>
    <phoneticPr fontId="13" type="noConversion"/>
  </si>
  <si>
    <t>EXPLORER Ovation LED Moving Heads Light</t>
    <phoneticPr fontId="13" type="noConversion"/>
  </si>
  <si>
    <t>4  Bulb  Flood  Light  四头灯</t>
    <phoneticPr fontId="13" type="noConversion"/>
  </si>
  <si>
    <r>
      <t xml:space="preserve">Lighting DA </t>
    </r>
    <r>
      <rPr>
        <sz val="10"/>
        <color indexed="8"/>
        <rFont val="宋体"/>
        <family val="3"/>
        <charset val="134"/>
      </rPr>
      <t>信号放大器</t>
    </r>
    <phoneticPr fontId="13" type="noConversion"/>
  </si>
  <si>
    <t>Power  Distributor  Cabinet  配电箱(三相,200A)</t>
    <phoneticPr fontId="13" type="noConversion"/>
  </si>
  <si>
    <r>
      <rPr>
        <sz val="10"/>
        <color indexed="8"/>
        <rFont val="Arial"/>
      </rPr>
      <t xml:space="preserve">Lighting Cable  </t>
    </r>
    <r>
      <rPr>
        <sz val="10"/>
        <color indexed="8"/>
        <rFont val="宋体"/>
        <family val="3"/>
        <charset val="134"/>
      </rPr>
      <t>灯光线缆</t>
    </r>
    <r>
      <rPr>
        <sz val="10"/>
        <color indexed="8"/>
        <rFont val="Arial"/>
      </rPr>
      <t xml:space="preserve">    </t>
    </r>
    <phoneticPr fontId="13" type="noConversion"/>
  </si>
  <si>
    <t>BARCO  EVENT  MASTER E2  Video  Processor  视频处理器(HD/SDI)</t>
    <phoneticPr fontId="13" type="noConversion"/>
  </si>
  <si>
    <t>SHARP LCD-55 液晶电视(55"，全高清)</t>
    <phoneticPr fontId="13" type="noConversion"/>
  </si>
  <si>
    <t>施维雅活动</t>
    <rPh sb="0" eb="1">
      <t>shi wei y</t>
    </rPh>
    <rPh sb="3" eb="4">
      <t>huo d</t>
    </rPh>
    <phoneticPr fontId="13" type="noConversion"/>
  </si>
  <si>
    <t>苏州独墅湖体育馆&amp;苏州国际会议中心金鸡湖厅</t>
    <rPh sb="0" eb="1">
      <t>su zhou</t>
    </rPh>
    <rPh sb="2" eb="3">
      <t>du shu h</t>
    </rPh>
    <rPh sb="5" eb="6">
      <t>ti yu c</t>
    </rPh>
    <rPh sb="7" eb="8">
      <t>guan</t>
    </rPh>
    <phoneticPr fontId="13" type="noConversion"/>
  </si>
  <si>
    <t>苏州独墅湖体育馆大会活动</t>
    <rPh sb="8" eb="9">
      <t>da hui</t>
    </rPh>
    <rPh sb="10" eb="11">
      <t>huo d</t>
    </rPh>
    <phoneticPr fontId="13" type="noConversion"/>
  </si>
  <si>
    <t>LIGHT  EQUIPMENT</t>
    <phoneticPr fontId="13" type="noConversion"/>
  </si>
  <si>
    <r>
      <rPr>
        <sz val="10"/>
        <color indexed="8"/>
        <rFont val="Arial"/>
      </rPr>
      <t>TERBLY  OVAL  48D  Light  LED</t>
    </r>
    <r>
      <rPr>
        <sz val="10"/>
        <color indexed="8"/>
        <rFont val="宋体"/>
        <family val="3"/>
        <charset val="134"/>
      </rPr>
      <t>变色灯</t>
    </r>
    <phoneticPr fontId="13" type="noConversion"/>
  </si>
  <si>
    <r>
      <rPr>
        <sz val="10"/>
        <color indexed="8"/>
        <rFont val="Arial"/>
      </rPr>
      <t xml:space="preserve">Fog Machine </t>
    </r>
    <r>
      <rPr>
        <sz val="10"/>
        <color indexed="8"/>
        <rFont val="宋体"/>
        <family val="3"/>
        <charset val="134"/>
      </rPr>
      <t>雾机</t>
    </r>
    <phoneticPr fontId="13" type="noConversion"/>
  </si>
  <si>
    <t>Subtotal(¥):</t>
    <phoneticPr fontId="13" type="noConversion"/>
  </si>
  <si>
    <t>苏州国际会议中心金鸡湖厅晚宴活动</t>
    <rPh sb="12" eb="13">
      <t>wan yan</t>
    </rPh>
    <rPh sb="14" eb="15">
      <t>huo d</t>
    </rPh>
    <phoneticPr fontId="13" type="noConversion"/>
  </si>
  <si>
    <t>Gloshine 540 LED Controller 处理器</t>
    <phoneticPr fontId="14" type="noConversion"/>
  </si>
  <si>
    <r>
      <t xml:space="preserve">BARCO  FOLSOM  ENCORE  EVP-05  Video  Processor  </t>
    </r>
    <r>
      <rPr>
        <sz val="10"/>
        <color rgb="FF000000"/>
        <rFont val="宋体"/>
        <family val="3"/>
        <charset val="134"/>
      </rPr>
      <t>视频处理器</t>
    </r>
    <r>
      <rPr>
        <sz val="10"/>
        <color rgb="FF000000"/>
        <rFont val="Arial"/>
      </rPr>
      <t>(3M/E , HD/SDI)</t>
    </r>
  </si>
  <si>
    <r>
      <t xml:space="preserve">BARCO  FOLSOM  ENCORE  Small  Controller  </t>
    </r>
    <r>
      <rPr>
        <sz val="10"/>
        <color rgb="FF000000"/>
        <rFont val="宋体"/>
        <family val="3"/>
        <charset val="134"/>
      </rPr>
      <t>小型控制台</t>
    </r>
  </si>
  <si>
    <r>
      <t xml:space="preserve">D’SAN  PC-433  PerfectCue  Light  Kit   </t>
    </r>
    <r>
      <rPr>
        <sz val="10"/>
        <color rgb="FF000000"/>
        <rFont val="宋体"/>
        <family val="3"/>
        <charset val="134"/>
      </rPr>
      <t>翻页提示器套装</t>
    </r>
    <r>
      <rPr>
        <sz val="10"/>
        <color rgb="FF000000"/>
        <rFont val="Arial"/>
      </rPr>
      <t>(</t>
    </r>
    <r>
      <rPr>
        <sz val="10"/>
        <color rgb="FF000000"/>
        <rFont val="宋体"/>
        <family val="3"/>
        <charset val="134"/>
      </rPr>
      <t>带</t>
    </r>
    <r>
      <rPr>
        <sz val="10"/>
        <color rgb="FF000000"/>
        <rFont val="Arial"/>
      </rPr>
      <t>PC-AS4</t>
    </r>
    <r>
      <rPr>
        <sz val="10"/>
        <color rgb="FF000000"/>
        <rFont val="宋体"/>
        <family val="3"/>
        <charset val="134"/>
      </rPr>
      <t>遥控器</t>
    </r>
    <r>
      <rPr>
        <sz val="10"/>
        <color rgb="FF000000"/>
        <rFont val="Arial"/>
      </rPr>
      <t xml:space="preserve">)  </t>
    </r>
  </si>
  <si>
    <r>
      <t xml:space="preserve">EXTRON DVI104 Tx/Rx DVI Fiber Optic Extender </t>
    </r>
    <r>
      <rPr>
        <sz val="10"/>
        <color rgb="FF000000"/>
        <rFont val="宋体"/>
        <family val="3"/>
        <charset val="134"/>
      </rPr>
      <t>光纤延长器</t>
    </r>
  </si>
  <si>
    <r>
      <t>KORNING LC-LC Fiber Cable</t>
    </r>
    <r>
      <rPr>
        <sz val="10"/>
        <color rgb="FF000000"/>
        <rFont val="宋体"/>
        <family val="3"/>
        <charset val="134"/>
      </rPr>
      <t>光缆</t>
    </r>
    <r>
      <rPr>
        <sz val="10"/>
        <color rgb="FF000000"/>
        <rFont val="Arial"/>
      </rPr>
      <t>(</t>
    </r>
    <r>
      <rPr>
        <sz val="10"/>
        <color rgb="FF000000"/>
        <rFont val="宋体"/>
        <family val="3"/>
        <charset val="134"/>
      </rPr>
      <t>多模，双工，</t>
    </r>
    <r>
      <rPr>
        <sz val="10"/>
        <color rgb="FF000000"/>
        <rFont val="Arial"/>
      </rPr>
      <t>100m)</t>
    </r>
  </si>
  <si>
    <r>
      <t xml:space="preserve">PHILIPS  Monitor  </t>
    </r>
    <r>
      <rPr>
        <sz val="10"/>
        <color indexed="8"/>
        <rFont val="宋体"/>
        <family val="3"/>
        <charset val="134"/>
      </rPr>
      <t>监视器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液晶</t>
    </r>
    <r>
      <rPr>
        <sz val="10"/>
        <color indexed="8"/>
        <rFont val="Arial"/>
      </rPr>
      <t xml:space="preserve"> 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Arial"/>
      </rPr>
      <t>24")</t>
    </r>
    <phoneticPr fontId="13" type="noConversion"/>
  </si>
  <si>
    <t xml:space="preserve">AURORA  HMI-2500  Follow Spot  追光灯  </t>
    <phoneticPr fontId="13" type="noConversion"/>
  </si>
  <si>
    <t>MA grandMA NSP 网络信号处理器</t>
    <phoneticPr fontId="13" type="noConversion"/>
  </si>
  <si>
    <r>
      <t xml:space="preserve">Truss  </t>
    </r>
    <r>
      <rPr>
        <sz val="10"/>
        <color indexed="8"/>
        <rFont val="宋体"/>
        <family val="3"/>
        <charset val="134"/>
      </rPr>
      <t>灯光架</t>
    </r>
    <r>
      <rPr>
        <sz val="10"/>
        <color indexed="8"/>
        <rFont val="Arial"/>
      </rPr>
      <t xml:space="preserve">  (400mmx600mm)</t>
    </r>
    <phoneticPr fontId="13" type="noConversion"/>
  </si>
  <si>
    <t>XIONGYING  HSZ-80B  Manual Hoist  手动葫芦(1吨,15米)</t>
    <phoneticPr fontId="13" type="noConversion"/>
  </si>
  <si>
    <t>Layer架2m*2m*10m*2组、2m*12m*6m</t>
    <rPh sb="17" eb="18">
      <t>zu</t>
    </rPh>
    <phoneticPr fontId="13" type="noConversion"/>
  </si>
  <si>
    <r>
      <t>MAC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</rPr>
      <t>(APPLE , MACBOOK)</t>
    </r>
    <phoneticPr fontId="13" type="noConversion"/>
  </si>
  <si>
    <r>
      <t xml:space="preserve">Laptop  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</rPr>
      <t>(i7CPU、8G以上内存、输出4K信号)</t>
    </r>
    <rPh sb="22" eb="23">
      <t>yi shang</t>
    </rPh>
    <rPh sb="24" eb="25">
      <t>nei cun</t>
    </rPh>
    <rPh sb="27" eb="28">
      <t>shu chu</t>
    </rPh>
    <rPh sb="31" eb="32">
      <t>xin hao</t>
    </rPh>
    <phoneticPr fontId="13" type="noConversion"/>
  </si>
  <si>
    <t>Layer架2m*2m*10m*3组、2m*24m*6m</t>
    <rPh sb="17" eb="18">
      <t>zu</t>
    </rPh>
    <phoneticPr fontId="13" type="noConversion"/>
  </si>
  <si>
    <t>2018.3.23晚、2018.3.25</t>
    <rPh sb="9" eb="10">
      <t>wan</t>
    </rPh>
    <phoneticPr fontId="13" type="noConversion"/>
  </si>
  <si>
    <t>2018.3.26上午、2018.3.26晚</t>
    <rPh sb="9" eb="10">
      <t>shang wu</t>
    </rPh>
    <rPh sb="21" eb="22">
      <t>wan</t>
    </rPh>
    <phoneticPr fontId="13" type="noConversion"/>
  </si>
  <si>
    <t>FINE ART 1500 spot 电脑图案灯</t>
    <rPh sb="21" eb="22">
      <t>tuan</t>
    </rPh>
    <phoneticPr fontId="13" type="noConversion"/>
  </si>
  <si>
    <t>ETC PAR LED面光灯</t>
    <rPh sb="13" eb="14">
      <t>deng</t>
    </rPh>
    <phoneticPr fontId="13" type="noConversion"/>
  </si>
  <si>
    <t>2018.02.27</t>
    <phoneticPr fontId="13" type="noConversion"/>
  </si>
  <si>
    <t>BARCO HDX-W20 FLEX Projector 高清数字光处理投影机(3-chip DLP,20000 lumens, 1,920 x 1,200)</t>
    <phoneticPr fontId="13" type="noConversion"/>
  </si>
  <si>
    <t xml:space="preserve">BARCO TLD 5.0-8.0  Zoom Lens  变焦镜头(5.0-8.0,高亮)   </t>
    <phoneticPr fontId="13" type="noConversion"/>
  </si>
  <si>
    <r>
      <t xml:space="preserve">d&amp;b Audiotechnik V12 Loudspeaker </t>
    </r>
    <r>
      <rPr>
        <sz val="10"/>
        <color indexed="8"/>
        <rFont val="宋体"/>
        <family val="3"/>
        <charset val="134"/>
      </rPr>
      <t>全频音箱（线阵列系列）</t>
    </r>
    <phoneticPr fontId="13" type="noConversion"/>
  </si>
  <si>
    <t>d&amp;b Audiotechnik B22 Subwoofer 低频音箱（线阵列系列）</t>
    <phoneticPr fontId="13" type="noConversion"/>
  </si>
  <si>
    <r>
      <t xml:space="preserve">d&amp;b Audiotechnik Y7p Loudspeaker </t>
    </r>
    <r>
      <rPr>
        <sz val="10"/>
        <color indexed="8"/>
        <rFont val="宋体"/>
        <family val="3"/>
        <charset val="134"/>
      </rPr>
      <t>全频音箱</t>
    </r>
    <phoneticPr fontId="13" type="noConversion"/>
  </si>
  <si>
    <t>SHURE  PSM 600  Personal  Monitor  Systems  个人监听系统(无线)</t>
    <phoneticPr fontId="13" type="noConversion"/>
  </si>
  <si>
    <t>free</t>
    <phoneticPr fontId="13" type="noConversion"/>
  </si>
  <si>
    <t xml:space="preserve">free </t>
    <phoneticPr fontId="13" type="noConversion"/>
  </si>
  <si>
    <r>
      <t>Gloshine P4 LED Display LED</t>
    </r>
    <r>
      <rPr>
        <sz val="10"/>
        <color indexed="8"/>
        <rFont val="宋体"/>
        <family val="3"/>
        <charset val="134"/>
      </rPr>
      <t>大屏幕</t>
    </r>
    <r>
      <rPr>
        <sz val="10"/>
        <color indexed="8"/>
        <rFont val="Arial"/>
      </rPr>
      <t>(Unit:500mm*1000mm )（8000mmX4500mm）</t>
    </r>
    <phoneticPr fontId="13" type="noConversion"/>
  </si>
  <si>
    <t>Gloshine P4高清地砖LED (Unit:500mm*1000mm )（23000mmX8000mm）</t>
    <rPh sb="11" eb="12">
      <t>gao qing</t>
    </rPh>
    <rPh sb="13" eb="14">
      <t>di zhuan</t>
    </rPh>
    <phoneticPr fontId="13" type="noConversion"/>
  </si>
  <si>
    <t>MA grandMA NSP 网络信号处理器</t>
    <phoneticPr fontId="13" type="noConversion"/>
  </si>
  <si>
    <t>Gloshine P3LED Display LED大屏幕(Unit:500mm*500mm Total:5000mm*3000mm*2)</t>
    <phoneticPr fontId="14" type="noConversion"/>
  </si>
  <si>
    <t>优惠Total  Amount (¥):</t>
    <rPh sb="0" eb="1">
      <t>you hui</t>
    </rPh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</si>
</sst>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ddd&quot;, &quot;mmmm&quot; &quot;dd&quot;, &quot;yyyy"/>
    <numFmt numFmtId="177" formatCode="#,##0;#,##0"/>
  </numFmts>
  <fonts count="18" x14ac:knownFonts="1">
    <font>
      <sz val="12"/>
      <color indexed="8"/>
      <name val="Verdana"/>
    </font>
    <font>
      <sz val="12"/>
      <color indexed="8"/>
      <name val="Arial"/>
    </font>
    <font>
      <sz val="11"/>
      <color indexed="8"/>
      <name val="Arial"/>
    </font>
    <font>
      <sz val="16"/>
      <color indexed="8"/>
      <name val="宋体"/>
      <family val="3"/>
      <charset val="134"/>
    </font>
    <font>
      <b/>
      <sz val="16"/>
      <color indexed="8"/>
      <name val="Arial"/>
    </font>
    <font>
      <b/>
      <sz val="16"/>
      <color indexed="8"/>
      <name val="Tahoma"/>
    </font>
    <font>
      <b/>
      <sz val="10"/>
      <color indexed="8"/>
      <name val="Arial"/>
    </font>
    <font>
      <sz val="11"/>
      <color indexed="8"/>
      <name val="宋体"/>
      <family val="3"/>
      <charset val="134"/>
    </font>
    <font>
      <sz val="10"/>
      <color indexed="8"/>
      <name val="Arial"/>
    </font>
    <font>
      <sz val="10"/>
      <color indexed="8"/>
      <name val="宋体"/>
      <family val="3"/>
      <charset val="134"/>
    </font>
    <font>
      <u/>
      <sz val="11"/>
      <color indexed="11"/>
      <name val="宋体"/>
      <family val="3"/>
      <charset val="134"/>
    </font>
    <font>
      <b/>
      <sz val="11"/>
      <color indexed="8"/>
      <name val="Arial"/>
    </font>
    <font>
      <b/>
      <sz val="10"/>
      <color indexed="9"/>
      <name val="Arial"/>
    </font>
    <font>
      <sz val="9"/>
      <name val="Verdana"/>
    </font>
    <font>
      <sz val="9"/>
      <name val="Helvetica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Arial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3">
    <xf numFmtId="0" fontId="0" fillId="0" borderId="0" xfId="0" applyFont="1" applyAlignment="1">
      <alignment vertical="top" wrapText="1"/>
    </xf>
    <xf numFmtId="0" fontId="1" fillId="2" borderId="1" xfId="0" applyFont="1" applyFill="1" applyBorder="1" applyAlignment="1"/>
    <xf numFmtId="49" fontId="3" fillId="2" borderId="3" xfId="0" applyNumberFormat="1" applyFont="1" applyFill="1" applyBorder="1" applyAlignment="1"/>
    <xf numFmtId="1" fontId="3" fillId="2" borderId="4" xfId="0" applyNumberFormat="1" applyFont="1" applyFill="1" applyBorder="1" applyAlignment="1"/>
    <xf numFmtId="1" fontId="1" fillId="2" borderId="4" xfId="0" applyNumberFormat="1" applyFont="1" applyFill="1" applyBorder="1" applyAlignment="1"/>
    <xf numFmtId="0" fontId="1" fillId="2" borderId="7" xfId="0" applyFont="1" applyFill="1" applyBorder="1" applyAlignment="1"/>
    <xf numFmtId="49" fontId="12" fillId="3" borderId="13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right" vertical="center"/>
    </xf>
    <xf numFmtId="0" fontId="8" fillId="2" borderId="16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0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/>
    <xf numFmtId="3" fontId="6" fillId="2" borderId="1" xfId="0" applyNumberFormat="1" applyFont="1" applyFill="1" applyBorder="1" applyAlignment="1"/>
    <xf numFmtId="1" fontId="1" fillId="2" borderId="1" xfId="0" applyNumberFormat="1" applyFont="1" applyFill="1" applyBorder="1" applyAlignment="1"/>
    <xf numFmtId="1" fontId="1" fillId="2" borderId="2" xfId="0" applyNumberFormat="1" applyFont="1" applyFill="1" applyBorder="1" applyAlignment="1"/>
    <xf numFmtId="3" fontId="6" fillId="2" borderId="10" xfId="0" applyNumberFormat="1" applyFont="1" applyFill="1" applyBorder="1" applyAlignment="1"/>
    <xf numFmtId="49" fontId="12" fillId="6" borderId="1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/>
    <xf numFmtId="3" fontId="11" fillId="2" borderId="1" xfId="0" applyNumberFormat="1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0" fontId="1" fillId="2" borderId="10" xfId="0" applyNumberFormat="1" applyFont="1" applyFill="1" applyBorder="1" applyAlignment="1"/>
    <xf numFmtId="3" fontId="11" fillId="2" borderId="10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/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>
      <alignment horizontal="left"/>
    </xf>
    <xf numFmtId="0" fontId="17" fillId="2" borderId="1" xfId="0" applyNumberFormat="1" applyFont="1" applyFill="1" applyBorder="1" applyAlignment="1">
      <alignment horizontal="center" vertical="center"/>
    </xf>
    <xf numFmtId="177" fontId="17" fillId="2" borderId="1" xfId="0" applyNumberFormat="1" applyFont="1" applyFill="1" applyBorder="1" applyAlignment="1"/>
    <xf numFmtId="3" fontId="17" fillId="2" borderId="1" xfId="0" applyNumberFormat="1" applyFont="1" applyFill="1" applyBorder="1" applyAlignment="1"/>
    <xf numFmtId="0" fontId="17" fillId="2" borderId="1" xfId="0" applyNumberFormat="1" applyFont="1" applyFill="1" applyBorder="1" applyAlignment="1">
      <alignment horizontal="center"/>
    </xf>
    <xf numFmtId="0" fontId="17" fillId="2" borderId="1" xfId="0" applyNumberFormat="1" applyFont="1" applyFill="1" applyBorder="1" applyAlignment="1"/>
    <xf numFmtId="0" fontId="1" fillId="7" borderId="1" xfId="0" applyFont="1" applyFill="1" applyBorder="1" applyAlignment="1"/>
    <xf numFmtId="3" fontId="11" fillId="7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left"/>
    </xf>
    <xf numFmtId="49" fontId="12" fillId="3" borderId="11" xfId="0" applyNumberFormat="1" applyFont="1" applyFill="1" applyBorder="1" applyAlignment="1">
      <alignment horizontal="left" vertical="center"/>
    </xf>
    <xf numFmtId="1" fontId="7" fillId="3" borderId="11" xfId="0" applyNumberFormat="1" applyFont="1" applyFill="1" applyBorder="1" applyAlignment="1">
      <alignment vertical="center"/>
    </xf>
    <xf numFmtId="1" fontId="7" fillId="3" borderId="12" xfId="0" applyNumberFormat="1" applyFont="1" applyFill="1" applyBorder="1" applyAlignment="1">
      <alignment vertical="center"/>
    </xf>
    <xf numFmtId="49" fontId="6" fillId="4" borderId="11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 wrapText="1"/>
    </xf>
    <xf numFmtId="1" fontId="7" fillId="2" borderId="15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1" fontId="2" fillId="2" borderId="2" xfId="0" applyNumberFormat="1" applyFont="1" applyFill="1" applyBorder="1" applyAlignment="1"/>
    <xf numFmtId="49" fontId="4" fillId="2" borderId="5" xfId="0" applyNumberFormat="1" applyFont="1" applyFill="1" applyBorder="1" applyAlignment="1">
      <alignment horizontal="right" vertical="center"/>
    </xf>
    <xf numFmtId="1" fontId="5" fillId="2" borderId="6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/>
    </xf>
    <xf numFmtId="1" fontId="7" fillId="2" borderId="8" xfId="0" applyNumberFormat="1" applyFont="1" applyFill="1" applyBorder="1" applyAlignment="1">
      <alignment vertical="center"/>
    </xf>
    <xf numFmtId="49" fontId="8" fillId="2" borderId="8" xfId="0" applyNumberFormat="1" applyFont="1" applyFill="1" applyBorder="1" applyAlignment="1">
      <alignment horizontal="left" vertical="center"/>
    </xf>
    <xf numFmtId="1" fontId="8" fillId="2" borderId="8" xfId="0" applyNumberFormat="1" applyFont="1" applyFill="1" applyBorder="1" applyAlignment="1">
      <alignment horizontal="left" vertical="center"/>
    </xf>
    <xf numFmtId="49" fontId="9" fillId="2" borderId="8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1" fontId="7" fillId="2" borderId="1" xfId="0" applyNumberFormat="1" applyFont="1" applyFill="1" applyBorder="1" applyAlignment="1">
      <alignment vertical="center"/>
    </xf>
    <xf numFmtId="49" fontId="11" fillId="2" borderId="10" xfId="0" applyNumberFormat="1" applyFont="1" applyFill="1" applyBorder="1" applyAlignment="1"/>
    <xf numFmtId="1" fontId="7" fillId="2" borderId="10" xfId="0" applyNumberFormat="1" applyFont="1" applyFill="1" applyBorder="1" applyAlignment="1"/>
    <xf numFmtId="49" fontId="6" fillId="2" borderId="9" xfId="0" applyNumberFormat="1" applyFont="1" applyFill="1" applyBorder="1" applyAlignment="1">
      <alignment horizontal="left" vertical="center"/>
    </xf>
    <xf numFmtId="1" fontId="7" fillId="2" borderId="9" xfId="0" applyNumberFormat="1" applyFont="1" applyFill="1" applyBorder="1" applyAlignment="1">
      <alignment vertical="center"/>
    </xf>
    <xf numFmtId="14" fontId="8" fillId="2" borderId="9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left" vertical="center"/>
    </xf>
    <xf numFmtId="49" fontId="10" fillId="2" borderId="9" xfId="0" applyNumberFormat="1" applyFont="1" applyFill="1" applyBorder="1" applyAlignment="1">
      <alignment horizontal="left" vertical="center"/>
    </xf>
    <xf numFmtId="1" fontId="6" fillId="2" borderId="9" xfId="0" applyNumberFormat="1" applyFont="1" applyFill="1" applyBorder="1" applyAlignment="1">
      <alignment horizontal="left" vertical="center"/>
    </xf>
    <xf numFmtId="176" fontId="8" fillId="2" borderId="8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right" vertical="center"/>
    </xf>
    <xf numFmtId="49" fontId="6" fillId="5" borderId="17" xfId="0" applyNumberFormat="1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horizontal="right" vertical="center"/>
    </xf>
    <xf numFmtId="1" fontId="6" fillId="2" borderId="10" xfId="0" applyNumberFormat="1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6" fillId="5" borderId="16" xfId="0" applyNumberFormat="1" applyFont="1" applyFill="1" applyBorder="1" applyAlignment="1">
      <alignment vertical="center" wrapText="1"/>
    </xf>
    <xf numFmtId="49" fontId="8" fillId="2" borderId="18" xfId="0" applyNumberFormat="1" applyFont="1" applyFill="1" applyBorder="1" applyAlignment="1">
      <alignment horizontal="left" vertical="center"/>
    </xf>
    <xf numFmtId="49" fontId="8" fillId="2" borderId="19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center"/>
    </xf>
    <xf numFmtId="49" fontId="6" fillId="5" borderId="17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6" fillId="6" borderId="11" xfId="0" applyNumberFormat="1" applyFont="1" applyFill="1" applyBorder="1" applyAlignment="1">
      <alignment vertical="center"/>
    </xf>
    <xf numFmtId="1" fontId="7" fillId="2" borderId="11" xfId="0" applyNumberFormat="1" applyFont="1" applyFill="1" applyBorder="1" applyAlignment="1">
      <alignment vertical="center"/>
    </xf>
    <xf numFmtId="1" fontId="7" fillId="2" borderId="12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/>
    </xf>
    <xf numFmtId="49" fontId="6" fillId="2" borderId="18" xfId="0" applyNumberFormat="1" applyFont="1" applyFill="1" applyBorder="1" applyAlignment="1">
      <alignment horizontal="right" vertical="center"/>
    </xf>
    <xf numFmtId="49" fontId="6" fillId="2" borderId="19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right" vertical="center"/>
    </xf>
    <xf numFmtId="49" fontId="8" fillId="2" borderId="18" xfId="0" applyNumberFormat="1" applyFont="1" applyFill="1" applyBorder="1" applyAlignment="1">
      <alignment horizontal="left"/>
    </xf>
    <xf numFmtId="49" fontId="8" fillId="2" borderId="19" xfId="0" applyNumberFormat="1" applyFont="1" applyFill="1" applyBorder="1" applyAlignment="1">
      <alignment horizontal="left"/>
    </xf>
    <xf numFmtId="49" fontId="8" fillId="2" borderId="7" xfId="0" applyNumberFormat="1" applyFont="1" applyFill="1" applyBorder="1" applyAlignment="1">
      <alignment horizontal="left"/>
    </xf>
    <xf numFmtId="49" fontId="6" fillId="5" borderId="23" xfId="0" applyNumberFormat="1" applyFont="1" applyFill="1" applyBorder="1" applyAlignment="1">
      <alignment horizontal="left" vertical="center" wrapText="1"/>
    </xf>
    <xf numFmtId="49" fontId="6" fillId="5" borderId="24" xfId="0" applyNumberFormat="1" applyFont="1" applyFill="1" applyBorder="1" applyAlignment="1">
      <alignment horizontal="left" vertical="center" wrapText="1"/>
    </xf>
    <xf numFmtId="49" fontId="6" fillId="5" borderId="25" xfId="0" applyNumberFormat="1" applyFont="1" applyFill="1" applyBorder="1" applyAlignment="1">
      <alignment horizontal="left" vertical="center" wrapText="1"/>
    </xf>
    <xf numFmtId="49" fontId="11" fillId="7" borderId="1" xfId="0" applyNumberFormat="1" applyFont="1" applyFill="1" applyBorder="1" applyAlignment="1">
      <alignment horizontal="right" vertical="center"/>
    </xf>
    <xf numFmtId="1" fontId="11" fillId="7" borderId="1" xfId="0" applyNumberFormat="1" applyFont="1" applyFill="1" applyBorder="1" applyAlignment="1">
      <alignment horizontal="right" vertical="center"/>
    </xf>
    <xf numFmtId="49" fontId="6" fillId="2" borderId="20" xfId="0" applyNumberFormat="1" applyFont="1" applyFill="1" applyBorder="1" applyAlignment="1">
      <alignment horizontal="right" vertical="center"/>
    </xf>
    <xf numFmtId="49" fontId="6" fillId="2" borderId="21" xfId="0" applyNumberFormat="1" applyFont="1" applyFill="1" applyBorder="1" applyAlignment="1">
      <alignment horizontal="right" vertical="center"/>
    </xf>
    <xf numFmtId="49" fontId="6" fillId="2" borderId="22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7B4B23"/>
      <rgbColor rgb="FFFFA93A"/>
      <rgbColor rgb="FFFABF8F"/>
      <rgbColor rgb="FFFF0000"/>
      <rgbColor rgb="FFB97034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ds@tcs-china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topLeftCell="A3" workbookViewId="0">
      <selection activeCell="K147" sqref="K147"/>
    </sheetView>
  </sheetViews>
  <sheetFormatPr baseColWidth="10" defaultRowHeight="16" x14ac:dyDescent="0.2"/>
  <cols>
    <col min="1" max="1" width="4" customWidth="1"/>
    <col min="7" max="7" width="8.25" customWidth="1"/>
    <col min="8" max="9" width="6.625" customWidth="1"/>
    <col min="10" max="11" width="7.625" customWidth="1"/>
  </cols>
  <sheetData>
    <row r="1" spans="1:16" ht="19" customHeight="1" x14ac:dyDescent="0.2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"/>
      <c r="M1" s="1"/>
      <c r="N1" s="1"/>
      <c r="O1" s="1"/>
      <c r="P1" s="1"/>
    </row>
    <row r="2" spans="1:16" ht="19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1"/>
      <c r="M2" s="1"/>
      <c r="N2" s="1"/>
      <c r="O2" s="1"/>
      <c r="P2" s="1"/>
    </row>
    <row r="3" spans="1:16" ht="23.5" customHeight="1" thickBot="1" x14ac:dyDescent="0.25">
      <c r="A3" s="2" t="s">
        <v>1</v>
      </c>
      <c r="B3" s="3"/>
      <c r="C3" s="4"/>
      <c r="D3" s="4"/>
      <c r="E3" s="4"/>
      <c r="F3" s="63" t="s">
        <v>2</v>
      </c>
      <c r="G3" s="64"/>
      <c r="H3" s="64"/>
      <c r="I3" s="64"/>
      <c r="J3" s="64"/>
      <c r="K3" s="65"/>
      <c r="L3" s="5"/>
      <c r="M3" s="1"/>
      <c r="N3" s="1"/>
      <c r="O3" s="1"/>
      <c r="P3" s="1"/>
    </row>
    <row r="4" spans="1:16" ht="19.5" customHeight="1" x14ac:dyDescent="0.2">
      <c r="A4" s="66" t="s">
        <v>3</v>
      </c>
      <c r="B4" s="67"/>
      <c r="C4" s="68"/>
      <c r="D4" s="69"/>
      <c r="E4" s="69"/>
      <c r="F4" s="69"/>
      <c r="G4" s="23" t="s">
        <v>4</v>
      </c>
      <c r="H4" s="70" t="s">
        <v>5</v>
      </c>
      <c r="I4" s="69"/>
      <c r="J4" s="69"/>
      <c r="K4" s="69"/>
      <c r="L4" s="1"/>
      <c r="M4" s="1"/>
      <c r="N4" s="1"/>
      <c r="O4" s="1"/>
      <c r="P4" s="1"/>
    </row>
    <row r="5" spans="1:16" ht="19" customHeight="1" x14ac:dyDescent="0.2">
      <c r="A5" s="71" t="s">
        <v>6</v>
      </c>
      <c r="B5" s="72"/>
      <c r="C5" s="48"/>
      <c r="D5" s="49"/>
      <c r="E5" s="49"/>
      <c r="F5" s="49"/>
      <c r="G5" s="24" t="s">
        <v>7</v>
      </c>
      <c r="H5" s="59">
        <v>13901226557</v>
      </c>
      <c r="I5" s="49"/>
      <c r="J5" s="49"/>
      <c r="K5" s="49"/>
      <c r="L5" s="1"/>
      <c r="M5" s="1"/>
      <c r="N5" s="1"/>
      <c r="O5" s="1"/>
      <c r="P5" s="1"/>
    </row>
    <row r="6" spans="1:16" ht="19.5" customHeight="1" thickBot="1" x14ac:dyDescent="0.25">
      <c r="A6" s="75" t="s">
        <v>8</v>
      </c>
      <c r="B6" s="76"/>
      <c r="C6" s="77" t="s">
        <v>117</v>
      </c>
      <c r="D6" s="78"/>
      <c r="E6" s="78"/>
      <c r="F6" s="78"/>
      <c r="G6" s="26" t="s">
        <v>9</v>
      </c>
      <c r="H6" s="79" t="s">
        <v>10</v>
      </c>
      <c r="I6" s="80"/>
      <c r="J6" s="80"/>
      <c r="K6" s="80"/>
      <c r="L6" s="1"/>
      <c r="M6" s="1"/>
      <c r="N6" s="1"/>
      <c r="O6" s="1"/>
      <c r="P6" s="1"/>
    </row>
    <row r="7" spans="1:16" ht="19.5" customHeight="1" x14ac:dyDescent="0.2">
      <c r="A7" s="66" t="s">
        <v>11</v>
      </c>
      <c r="B7" s="67"/>
      <c r="C7" s="70" t="s">
        <v>90</v>
      </c>
      <c r="D7" s="81"/>
      <c r="E7" s="81"/>
      <c r="F7" s="81"/>
      <c r="G7" s="81"/>
      <c r="H7" s="81"/>
      <c r="I7" s="81"/>
      <c r="J7" s="81"/>
      <c r="K7" s="81"/>
      <c r="L7" s="1"/>
      <c r="M7" s="1"/>
      <c r="N7" s="1"/>
      <c r="O7" s="1"/>
      <c r="P7" s="1"/>
    </row>
    <row r="8" spans="1:16" ht="19" customHeight="1" x14ac:dyDescent="0.2">
      <c r="A8" s="71" t="s">
        <v>12</v>
      </c>
      <c r="B8" s="72"/>
      <c r="C8" s="82" t="s">
        <v>91</v>
      </c>
      <c r="D8" s="83"/>
      <c r="E8" s="83"/>
      <c r="F8" s="83"/>
      <c r="G8" s="83"/>
      <c r="H8" s="83"/>
      <c r="I8" s="83"/>
      <c r="J8" s="83"/>
      <c r="K8" s="83"/>
      <c r="L8" s="1"/>
      <c r="M8" s="1"/>
      <c r="N8" s="1"/>
      <c r="O8" s="1"/>
      <c r="P8" s="1"/>
    </row>
    <row r="9" spans="1:16" ht="19" customHeight="1" x14ac:dyDescent="0.2">
      <c r="A9" s="71" t="s">
        <v>13</v>
      </c>
      <c r="B9" s="72"/>
      <c r="C9" s="48" t="s">
        <v>113</v>
      </c>
      <c r="D9" s="84"/>
      <c r="E9" s="84"/>
      <c r="F9" s="84"/>
      <c r="G9" s="84"/>
      <c r="H9" s="84"/>
      <c r="I9" s="84"/>
      <c r="J9" s="84"/>
      <c r="K9" s="84"/>
      <c r="L9" s="1"/>
      <c r="M9" s="1"/>
      <c r="N9" s="1"/>
      <c r="O9" s="1"/>
      <c r="P9" s="1"/>
    </row>
    <row r="10" spans="1:16" ht="19" customHeight="1" x14ac:dyDescent="0.2">
      <c r="A10" s="71" t="s">
        <v>14</v>
      </c>
      <c r="B10" s="72"/>
      <c r="C10" s="48" t="s">
        <v>114</v>
      </c>
      <c r="D10" s="84"/>
      <c r="E10" s="84"/>
      <c r="F10" s="84"/>
      <c r="G10" s="84"/>
      <c r="H10" s="84"/>
      <c r="I10" s="84"/>
      <c r="J10" s="84"/>
      <c r="K10" s="84"/>
      <c r="L10" s="22"/>
      <c r="M10" s="1"/>
      <c r="N10" s="1"/>
      <c r="O10" s="1"/>
      <c r="P10" s="1"/>
    </row>
    <row r="11" spans="1:16" ht="19" customHeight="1" x14ac:dyDescent="0.2">
      <c r="A11" s="85" t="s">
        <v>15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1"/>
      <c r="M11" s="1"/>
      <c r="N11" s="1"/>
      <c r="O11" s="1"/>
      <c r="P11" s="1"/>
    </row>
    <row r="12" spans="1:16" ht="19" customHeight="1" x14ac:dyDescent="0.2">
      <c r="A12" s="73" t="s">
        <v>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1"/>
      <c r="M12" s="1"/>
      <c r="N12" s="1"/>
      <c r="O12" s="1"/>
      <c r="P12" s="1"/>
    </row>
    <row r="13" spans="1:16" ht="16" customHeight="1" x14ac:dyDescent="0.2">
      <c r="A13" s="52" t="s">
        <v>17</v>
      </c>
      <c r="B13" s="53"/>
      <c r="C13" s="53"/>
      <c r="D13" s="53"/>
      <c r="E13" s="53"/>
      <c r="F13" s="53"/>
      <c r="G13" s="54"/>
      <c r="H13" s="6" t="s">
        <v>18</v>
      </c>
      <c r="I13" s="6" t="s">
        <v>19</v>
      </c>
      <c r="J13" s="6" t="s">
        <v>20</v>
      </c>
      <c r="K13" s="6" t="s">
        <v>21</v>
      </c>
      <c r="L13" s="7"/>
      <c r="M13" s="25"/>
      <c r="N13" s="25"/>
      <c r="O13" s="25"/>
      <c r="P13" s="25"/>
    </row>
    <row r="14" spans="1:16" ht="19" customHeight="1" x14ac:dyDescent="0.2">
      <c r="A14" s="55" t="s">
        <v>92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1"/>
      <c r="M14" s="1"/>
      <c r="N14" s="1"/>
      <c r="O14" s="1"/>
      <c r="P14" s="1"/>
    </row>
    <row r="15" spans="1:16" ht="19" customHeight="1" x14ac:dyDescent="0.2">
      <c r="A15" s="57" t="s">
        <v>22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1"/>
      <c r="M15" s="1"/>
      <c r="N15" s="1"/>
      <c r="O15" s="1"/>
      <c r="P15" s="1"/>
    </row>
    <row r="16" spans="1:16" ht="19" customHeight="1" x14ac:dyDescent="0.2">
      <c r="A16" s="8">
        <v>1</v>
      </c>
      <c r="B16" s="50" t="s">
        <v>126</v>
      </c>
      <c r="C16" s="51"/>
      <c r="D16" s="51"/>
      <c r="E16" s="51"/>
      <c r="F16" s="51"/>
      <c r="G16" s="51"/>
      <c r="H16" s="41">
        <v>36</v>
      </c>
      <c r="I16" s="41">
        <v>1</v>
      </c>
      <c r="J16" s="42">
        <v>500</v>
      </c>
      <c r="K16" s="43">
        <f t="shared" ref="K16:K35" si="0">SUM(J16*I16*H16)</f>
        <v>18000</v>
      </c>
      <c r="L16" s="27"/>
      <c r="M16" s="1"/>
      <c r="N16" s="1"/>
      <c r="O16" s="1"/>
      <c r="P16" s="1"/>
    </row>
    <row r="17" spans="1:16" ht="19" customHeight="1" x14ac:dyDescent="0.2">
      <c r="A17" s="8">
        <v>2</v>
      </c>
      <c r="B17" s="50" t="s">
        <v>71</v>
      </c>
      <c r="C17" s="51"/>
      <c r="D17" s="51"/>
      <c r="E17" s="51"/>
      <c r="F17" s="51"/>
      <c r="G17" s="51"/>
      <c r="H17" s="41">
        <v>1</v>
      </c>
      <c r="I17" s="41">
        <v>1</v>
      </c>
      <c r="J17" s="42">
        <v>2000</v>
      </c>
      <c r="K17" s="43">
        <f t="shared" si="0"/>
        <v>2000</v>
      </c>
      <c r="L17" s="28"/>
      <c r="M17" s="1"/>
      <c r="N17" s="1"/>
      <c r="O17" s="1"/>
      <c r="P17" s="1"/>
    </row>
    <row r="18" spans="1:16" ht="19" customHeight="1" x14ac:dyDescent="0.2">
      <c r="A18" s="8">
        <v>3</v>
      </c>
      <c r="B18" s="50" t="s">
        <v>127</v>
      </c>
      <c r="C18" s="51"/>
      <c r="D18" s="51"/>
      <c r="E18" s="51"/>
      <c r="F18" s="51"/>
      <c r="G18" s="51"/>
      <c r="H18" s="41">
        <v>184</v>
      </c>
      <c r="I18" s="41">
        <v>1</v>
      </c>
      <c r="J18" s="42">
        <v>400</v>
      </c>
      <c r="K18" s="43">
        <f t="shared" si="0"/>
        <v>73600</v>
      </c>
      <c r="L18" s="28"/>
      <c r="M18" s="1"/>
      <c r="N18" s="1"/>
      <c r="O18" s="1"/>
      <c r="P18" s="1"/>
    </row>
    <row r="19" spans="1:16" ht="19" customHeight="1" x14ac:dyDescent="0.2">
      <c r="A19" s="8">
        <v>4</v>
      </c>
      <c r="B19" s="50" t="s">
        <v>71</v>
      </c>
      <c r="C19" s="51"/>
      <c r="D19" s="51"/>
      <c r="E19" s="51"/>
      <c r="F19" s="51"/>
      <c r="G19" s="51"/>
      <c r="H19" s="41">
        <v>6</v>
      </c>
      <c r="I19" s="41">
        <v>1</v>
      </c>
      <c r="J19" s="42">
        <v>2000</v>
      </c>
      <c r="K19" s="43">
        <f t="shared" si="0"/>
        <v>12000</v>
      </c>
      <c r="L19" s="28"/>
      <c r="M19" s="1"/>
      <c r="N19" s="1"/>
      <c r="O19" s="1"/>
      <c r="P19" s="1"/>
    </row>
    <row r="20" spans="1:16" ht="19" customHeight="1" x14ac:dyDescent="0.2">
      <c r="A20" s="8">
        <v>5</v>
      </c>
      <c r="B20" s="50" t="s">
        <v>118</v>
      </c>
      <c r="C20" s="51"/>
      <c r="D20" s="51"/>
      <c r="E20" s="51"/>
      <c r="F20" s="51"/>
      <c r="G20" s="51"/>
      <c r="H20" s="41">
        <v>0</v>
      </c>
      <c r="I20" s="41">
        <v>1</v>
      </c>
      <c r="J20" s="42">
        <v>20000</v>
      </c>
      <c r="K20" s="43">
        <f t="shared" ref="K20" si="1">SUM(J20*I20*H20)</f>
        <v>0</v>
      </c>
      <c r="L20" s="36"/>
      <c r="M20" s="1"/>
      <c r="N20" s="1"/>
      <c r="O20" s="1"/>
      <c r="P20" s="1"/>
    </row>
    <row r="21" spans="1:16" ht="19" customHeight="1" x14ac:dyDescent="0.2">
      <c r="A21" s="8">
        <v>6</v>
      </c>
      <c r="B21" s="50" t="s">
        <v>119</v>
      </c>
      <c r="C21" s="51"/>
      <c r="D21" s="51"/>
      <c r="E21" s="51"/>
      <c r="F21" s="51"/>
      <c r="G21" s="51"/>
      <c r="H21" s="41">
        <v>0</v>
      </c>
      <c r="I21" s="41">
        <v>1</v>
      </c>
      <c r="J21" s="42">
        <v>2000</v>
      </c>
      <c r="K21" s="43">
        <f t="shared" ref="K21" si="2">SUM(J21*I21*H21)</f>
        <v>0</v>
      </c>
      <c r="L21" s="36"/>
      <c r="M21" s="1"/>
      <c r="N21" s="1"/>
      <c r="O21" s="1"/>
      <c r="P21" s="1"/>
    </row>
    <row r="22" spans="1:16" ht="19" customHeight="1" x14ac:dyDescent="0.2">
      <c r="A22" s="8">
        <v>7</v>
      </c>
      <c r="B22" s="50" t="s">
        <v>89</v>
      </c>
      <c r="C22" s="51"/>
      <c r="D22" s="51"/>
      <c r="E22" s="51"/>
      <c r="F22" s="51"/>
      <c r="G22" s="51"/>
      <c r="H22" s="41">
        <v>2</v>
      </c>
      <c r="I22" s="41">
        <v>1</v>
      </c>
      <c r="J22" s="42">
        <v>800</v>
      </c>
      <c r="K22" s="43">
        <f t="shared" si="0"/>
        <v>1600</v>
      </c>
      <c r="L22" s="28"/>
      <c r="M22" s="1"/>
      <c r="N22" s="1"/>
      <c r="O22" s="1"/>
      <c r="P22" s="1"/>
    </row>
    <row r="23" spans="1:16" ht="19" customHeight="1" x14ac:dyDescent="0.2">
      <c r="A23" s="8">
        <v>8</v>
      </c>
      <c r="B23" s="50" t="s">
        <v>88</v>
      </c>
      <c r="C23" s="51"/>
      <c r="D23" s="51"/>
      <c r="E23" s="51"/>
      <c r="F23" s="51"/>
      <c r="G23" s="51"/>
      <c r="H23" s="41">
        <v>1</v>
      </c>
      <c r="I23" s="41">
        <v>1</v>
      </c>
      <c r="J23" s="42">
        <v>20000</v>
      </c>
      <c r="K23" s="43">
        <f t="shared" si="0"/>
        <v>20000</v>
      </c>
      <c r="L23" s="28"/>
      <c r="M23" s="1"/>
      <c r="N23" s="1"/>
      <c r="O23" s="1"/>
      <c r="P23" s="1"/>
    </row>
    <row r="24" spans="1:16" ht="19" customHeight="1" x14ac:dyDescent="0.2">
      <c r="A24" s="8">
        <v>9</v>
      </c>
      <c r="B24" s="50" t="s">
        <v>72</v>
      </c>
      <c r="C24" s="51"/>
      <c r="D24" s="51"/>
      <c r="E24" s="51"/>
      <c r="F24" s="51"/>
      <c r="G24" s="51"/>
      <c r="H24" s="41">
        <v>1</v>
      </c>
      <c r="I24" s="41">
        <v>1</v>
      </c>
      <c r="J24" s="42">
        <v>1000</v>
      </c>
      <c r="K24" s="43">
        <f t="shared" si="0"/>
        <v>1000</v>
      </c>
      <c r="L24" s="28"/>
      <c r="M24" s="1"/>
      <c r="N24" s="1"/>
      <c r="O24" s="1"/>
      <c r="P24" s="1"/>
    </row>
    <row r="25" spans="1:16" ht="19" customHeight="1" x14ac:dyDescent="0.2">
      <c r="A25" s="8">
        <v>10</v>
      </c>
      <c r="B25" s="50" t="s">
        <v>73</v>
      </c>
      <c r="C25" s="51"/>
      <c r="D25" s="51"/>
      <c r="E25" s="51"/>
      <c r="F25" s="51"/>
      <c r="G25" s="51"/>
      <c r="H25" s="41">
        <v>2</v>
      </c>
      <c r="I25" s="41">
        <v>1</v>
      </c>
      <c r="J25" s="42">
        <v>400</v>
      </c>
      <c r="K25" s="43">
        <f t="shared" si="0"/>
        <v>800</v>
      </c>
      <c r="L25" s="28"/>
      <c r="M25" s="1"/>
      <c r="N25" s="1"/>
      <c r="O25" s="1"/>
      <c r="P25" s="1"/>
    </row>
    <row r="26" spans="1:16" ht="19" customHeight="1" x14ac:dyDescent="0.2">
      <c r="A26" s="8">
        <v>11</v>
      </c>
      <c r="B26" s="50" t="s">
        <v>74</v>
      </c>
      <c r="C26" s="51"/>
      <c r="D26" s="51"/>
      <c r="E26" s="51"/>
      <c r="F26" s="51"/>
      <c r="G26" s="51"/>
      <c r="H26" s="41">
        <v>4</v>
      </c>
      <c r="I26" s="41">
        <v>1</v>
      </c>
      <c r="J26" s="42">
        <v>800</v>
      </c>
      <c r="K26" s="43">
        <f t="shared" si="0"/>
        <v>3200</v>
      </c>
      <c r="L26" s="28"/>
      <c r="M26" s="1"/>
      <c r="N26" s="1"/>
      <c r="O26" s="1"/>
      <c r="P26" s="1"/>
    </row>
    <row r="27" spans="1:16" ht="19" customHeight="1" x14ac:dyDescent="0.2">
      <c r="A27" s="8">
        <v>12</v>
      </c>
      <c r="B27" s="50" t="s">
        <v>75</v>
      </c>
      <c r="C27" s="51"/>
      <c r="D27" s="51"/>
      <c r="E27" s="51"/>
      <c r="F27" s="51"/>
      <c r="G27" s="51"/>
      <c r="H27" s="41">
        <v>4</v>
      </c>
      <c r="I27" s="41">
        <v>1</v>
      </c>
      <c r="J27" s="42">
        <v>2000</v>
      </c>
      <c r="K27" s="43">
        <f t="shared" si="0"/>
        <v>8000</v>
      </c>
      <c r="L27" s="28"/>
      <c r="M27" s="1"/>
      <c r="N27" s="1"/>
      <c r="O27" s="1"/>
      <c r="P27" s="1"/>
    </row>
    <row r="28" spans="1:16" ht="19" customHeight="1" x14ac:dyDescent="0.2">
      <c r="A28" s="8">
        <v>13</v>
      </c>
      <c r="B28" s="50" t="s">
        <v>76</v>
      </c>
      <c r="C28" s="51"/>
      <c r="D28" s="51"/>
      <c r="E28" s="51"/>
      <c r="F28" s="51"/>
      <c r="G28" s="51"/>
      <c r="H28" s="41">
        <v>2</v>
      </c>
      <c r="I28" s="41">
        <v>1</v>
      </c>
      <c r="J28" s="42">
        <v>600</v>
      </c>
      <c r="K28" s="43">
        <f t="shared" si="0"/>
        <v>1200</v>
      </c>
      <c r="L28" s="28"/>
      <c r="M28" s="1"/>
      <c r="N28" s="1"/>
      <c r="O28" s="1"/>
      <c r="P28" s="1"/>
    </row>
    <row r="29" spans="1:16" ht="19" customHeight="1" x14ac:dyDescent="0.2">
      <c r="A29" s="8">
        <v>14</v>
      </c>
      <c r="B29" s="50" t="s">
        <v>77</v>
      </c>
      <c r="C29" s="51"/>
      <c r="D29" s="51"/>
      <c r="E29" s="51"/>
      <c r="F29" s="51"/>
      <c r="G29" s="51"/>
      <c r="H29" s="41">
        <v>6</v>
      </c>
      <c r="I29" s="41">
        <v>1</v>
      </c>
      <c r="J29" s="42">
        <v>500</v>
      </c>
      <c r="K29" s="43">
        <f t="shared" si="0"/>
        <v>3000</v>
      </c>
      <c r="L29" s="28"/>
      <c r="M29" s="1"/>
      <c r="N29" s="1"/>
      <c r="O29" s="1"/>
      <c r="P29" s="1"/>
    </row>
    <row r="30" spans="1:16" ht="19" customHeight="1" x14ac:dyDescent="0.2">
      <c r="A30" s="8">
        <v>15</v>
      </c>
      <c r="B30" s="50" t="s">
        <v>78</v>
      </c>
      <c r="C30" s="51"/>
      <c r="D30" s="51"/>
      <c r="E30" s="51"/>
      <c r="F30" s="51"/>
      <c r="G30" s="51"/>
      <c r="H30" s="41">
        <v>6</v>
      </c>
      <c r="I30" s="41">
        <v>1</v>
      </c>
      <c r="J30" s="42">
        <v>300</v>
      </c>
      <c r="K30" s="43">
        <f t="shared" si="0"/>
        <v>1800</v>
      </c>
      <c r="L30" s="28"/>
      <c r="M30" s="1"/>
      <c r="N30" s="1"/>
      <c r="O30" s="1"/>
      <c r="P30" s="1"/>
    </row>
    <row r="31" spans="1:16" ht="19" customHeight="1" x14ac:dyDescent="0.2">
      <c r="A31" s="8">
        <v>16</v>
      </c>
      <c r="B31" s="50" t="s">
        <v>79</v>
      </c>
      <c r="C31" s="51"/>
      <c r="D31" s="51"/>
      <c r="E31" s="51"/>
      <c r="F31" s="51"/>
      <c r="G31" s="51"/>
      <c r="H31" s="41">
        <v>3</v>
      </c>
      <c r="I31" s="41">
        <v>1</v>
      </c>
      <c r="J31" s="42">
        <v>300</v>
      </c>
      <c r="K31" s="43">
        <f t="shared" si="0"/>
        <v>900</v>
      </c>
      <c r="L31" s="28"/>
      <c r="M31" s="1"/>
      <c r="N31" s="1"/>
      <c r="O31" s="1"/>
      <c r="P31" s="1"/>
    </row>
    <row r="32" spans="1:16" ht="19" customHeight="1" x14ac:dyDescent="0.2">
      <c r="A32" s="8">
        <v>17</v>
      </c>
      <c r="B32" s="50" t="s">
        <v>80</v>
      </c>
      <c r="C32" s="51"/>
      <c r="D32" s="51"/>
      <c r="E32" s="51"/>
      <c r="F32" s="51"/>
      <c r="G32" s="51"/>
      <c r="H32" s="41">
        <v>1</v>
      </c>
      <c r="I32" s="41">
        <v>1</v>
      </c>
      <c r="J32" s="42">
        <v>600</v>
      </c>
      <c r="K32" s="43">
        <f t="shared" si="0"/>
        <v>600</v>
      </c>
      <c r="L32" s="28"/>
      <c r="M32" s="1"/>
      <c r="N32" s="1"/>
      <c r="O32" s="1"/>
      <c r="P32" s="1"/>
    </row>
    <row r="33" spans="1:16" ht="19" customHeight="1" x14ac:dyDescent="0.2">
      <c r="A33" s="8">
        <v>18</v>
      </c>
      <c r="B33" s="50" t="s">
        <v>110</v>
      </c>
      <c r="C33" s="51"/>
      <c r="D33" s="51"/>
      <c r="E33" s="51"/>
      <c r="F33" s="51"/>
      <c r="G33" s="51"/>
      <c r="H33" s="41">
        <v>2</v>
      </c>
      <c r="I33" s="41">
        <v>1</v>
      </c>
      <c r="J33" s="42">
        <v>400</v>
      </c>
      <c r="K33" s="43">
        <f t="shared" si="0"/>
        <v>800</v>
      </c>
      <c r="L33" s="28"/>
      <c r="M33" s="1"/>
      <c r="N33" s="1"/>
      <c r="O33" s="1"/>
      <c r="P33" s="1"/>
    </row>
    <row r="34" spans="1:16" ht="19" customHeight="1" x14ac:dyDescent="0.2">
      <c r="A34" s="8">
        <v>19</v>
      </c>
      <c r="B34" s="50" t="s">
        <v>111</v>
      </c>
      <c r="C34" s="51"/>
      <c r="D34" s="51"/>
      <c r="E34" s="51"/>
      <c r="F34" s="51"/>
      <c r="G34" s="51"/>
      <c r="H34" s="41">
        <v>2</v>
      </c>
      <c r="I34" s="41">
        <v>1</v>
      </c>
      <c r="J34" s="42">
        <v>400</v>
      </c>
      <c r="K34" s="43">
        <f t="shared" ref="K34" si="3">SUM(J34*I34*H34)</f>
        <v>800</v>
      </c>
      <c r="L34" s="34"/>
      <c r="M34" s="1"/>
      <c r="N34" s="1"/>
      <c r="O34" s="1"/>
      <c r="P34" s="1"/>
    </row>
    <row r="35" spans="1:16" ht="19" customHeight="1" x14ac:dyDescent="0.2">
      <c r="A35" s="8">
        <v>20</v>
      </c>
      <c r="B35" s="50" t="s">
        <v>109</v>
      </c>
      <c r="C35" s="51"/>
      <c r="D35" s="51"/>
      <c r="E35" s="51"/>
      <c r="F35" s="51"/>
      <c r="G35" s="51"/>
      <c r="H35" s="41">
        <v>1</v>
      </c>
      <c r="I35" s="41">
        <v>1</v>
      </c>
      <c r="J35" s="42">
        <v>5000</v>
      </c>
      <c r="K35" s="43">
        <f t="shared" si="0"/>
        <v>5000</v>
      </c>
      <c r="L35" s="28"/>
      <c r="M35" s="1"/>
      <c r="N35" s="1"/>
      <c r="O35" s="1"/>
      <c r="P35" s="1"/>
    </row>
    <row r="36" spans="1:16" ht="19" customHeight="1" x14ac:dyDescent="0.2">
      <c r="A36" s="8">
        <v>21</v>
      </c>
      <c r="B36" s="50" t="s">
        <v>82</v>
      </c>
      <c r="C36" s="51"/>
      <c r="D36" s="51"/>
      <c r="E36" s="51"/>
      <c r="F36" s="51"/>
      <c r="G36" s="51"/>
      <c r="H36" s="9" t="s">
        <v>23</v>
      </c>
      <c r="I36" s="9">
        <v>1</v>
      </c>
      <c r="J36" s="10" t="s">
        <v>24</v>
      </c>
      <c r="K36" s="11" t="s">
        <v>24</v>
      </c>
      <c r="L36" s="28"/>
      <c r="M36" s="1"/>
      <c r="N36" s="1"/>
      <c r="O36" s="1"/>
      <c r="P36" s="1"/>
    </row>
    <row r="37" spans="1:16" ht="19" customHeight="1" x14ac:dyDescent="0.2">
      <c r="A37" s="86" t="s">
        <v>25</v>
      </c>
      <c r="B37" s="72"/>
      <c r="C37" s="72"/>
      <c r="D37" s="72"/>
      <c r="E37" s="72"/>
      <c r="F37" s="72"/>
      <c r="G37" s="72"/>
      <c r="H37" s="72"/>
      <c r="I37" s="72"/>
      <c r="J37" s="72"/>
      <c r="K37" s="14">
        <f>SUM(K16:K36)</f>
        <v>154300</v>
      </c>
      <c r="L37" s="1"/>
      <c r="M37" s="1"/>
      <c r="N37" s="1"/>
      <c r="O37" s="1"/>
      <c r="P37" s="1"/>
    </row>
    <row r="38" spans="1:16" ht="19" customHeight="1" x14ac:dyDescent="0.2">
      <c r="A38" s="87" t="s">
        <v>26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15"/>
      <c r="M38" s="1"/>
      <c r="N38" s="1"/>
      <c r="O38" s="1"/>
      <c r="P38" s="1"/>
    </row>
    <row r="39" spans="1:16" ht="19" customHeight="1" x14ac:dyDescent="0.2">
      <c r="A39" s="8">
        <v>1</v>
      </c>
      <c r="B39" s="48" t="s">
        <v>27</v>
      </c>
      <c r="C39" s="49"/>
      <c r="D39" s="49"/>
      <c r="E39" s="49"/>
      <c r="F39" s="49"/>
      <c r="G39" s="49"/>
      <c r="H39" s="41">
        <v>24</v>
      </c>
      <c r="I39" s="41">
        <v>1</v>
      </c>
      <c r="J39" s="42">
        <v>800</v>
      </c>
      <c r="K39" s="43">
        <f>J39*I39*H39</f>
        <v>19200</v>
      </c>
      <c r="L39" s="37"/>
      <c r="M39" s="1"/>
      <c r="N39" s="1"/>
      <c r="O39" s="1"/>
      <c r="P39" s="1"/>
    </row>
    <row r="40" spans="1:16" ht="19" customHeight="1" x14ac:dyDescent="0.2">
      <c r="A40" s="8">
        <v>2</v>
      </c>
      <c r="B40" s="48" t="s">
        <v>120</v>
      </c>
      <c r="C40" s="49"/>
      <c r="D40" s="49"/>
      <c r="E40" s="49"/>
      <c r="F40" s="49"/>
      <c r="G40" s="49"/>
      <c r="H40" s="41">
        <v>4</v>
      </c>
      <c r="I40" s="41">
        <v>1</v>
      </c>
      <c r="J40" s="42">
        <v>600</v>
      </c>
      <c r="K40" s="43">
        <f t="shared" ref="K40:K55" si="4">J40*I40*H40</f>
        <v>2400</v>
      </c>
      <c r="L40" s="37"/>
      <c r="M40" s="1"/>
      <c r="N40" s="1"/>
      <c r="O40" s="1"/>
      <c r="P40" s="1"/>
    </row>
    <row r="41" spans="1:16" ht="19" customHeight="1" x14ac:dyDescent="0.2">
      <c r="A41" s="8">
        <v>3</v>
      </c>
      <c r="B41" s="48" t="s">
        <v>28</v>
      </c>
      <c r="C41" s="49"/>
      <c r="D41" s="49"/>
      <c r="E41" s="49"/>
      <c r="F41" s="49"/>
      <c r="G41" s="49"/>
      <c r="H41" s="41">
        <v>6</v>
      </c>
      <c r="I41" s="41">
        <v>1</v>
      </c>
      <c r="J41" s="42">
        <v>800</v>
      </c>
      <c r="K41" s="43">
        <f t="shared" si="4"/>
        <v>4800</v>
      </c>
      <c r="L41" s="37"/>
      <c r="M41" s="1"/>
      <c r="N41" s="1"/>
      <c r="O41" s="1"/>
      <c r="P41" s="1"/>
    </row>
    <row r="42" spans="1:16" ht="19" customHeight="1" x14ac:dyDescent="0.2">
      <c r="A42" s="8">
        <v>4</v>
      </c>
      <c r="B42" s="48" t="s">
        <v>121</v>
      </c>
      <c r="C42" s="49"/>
      <c r="D42" s="49"/>
      <c r="E42" s="49"/>
      <c r="F42" s="49"/>
      <c r="G42" s="49"/>
      <c r="H42" s="41">
        <v>4</v>
      </c>
      <c r="I42" s="41">
        <v>1</v>
      </c>
      <c r="J42" s="42">
        <v>600</v>
      </c>
      <c r="K42" s="43">
        <f t="shared" si="4"/>
        <v>2400</v>
      </c>
      <c r="L42" s="37"/>
      <c r="M42" s="1"/>
      <c r="N42" s="1"/>
      <c r="O42" s="1"/>
      <c r="P42" s="1"/>
    </row>
    <row r="43" spans="1:16" ht="19" customHeight="1" x14ac:dyDescent="0.2">
      <c r="A43" s="8">
        <v>5</v>
      </c>
      <c r="B43" s="48" t="s">
        <v>29</v>
      </c>
      <c r="C43" s="49"/>
      <c r="D43" s="49"/>
      <c r="E43" s="49"/>
      <c r="F43" s="49"/>
      <c r="G43" s="49"/>
      <c r="H43" s="41">
        <v>12</v>
      </c>
      <c r="I43" s="41">
        <v>1</v>
      </c>
      <c r="J43" s="42">
        <v>600</v>
      </c>
      <c r="K43" s="43">
        <f t="shared" si="4"/>
        <v>7200</v>
      </c>
      <c r="L43" s="37"/>
      <c r="M43" s="1"/>
      <c r="N43" s="1"/>
      <c r="O43" s="1"/>
      <c r="P43" s="1"/>
    </row>
    <row r="44" spans="1:16" ht="19" customHeight="1" x14ac:dyDescent="0.2">
      <c r="A44" s="8">
        <v>6</v>
      </c>
      <c r="B44" s="48" t="s">
        <v>30</v>
      </c>
      <c r="C44" s="49"/>
      <c r="D44" s="49"/>
      <c r="E44" s="49"/>
      <c r="F44" s="49"/>
      <c r="G44" s="49"/>
      <c r="H44" s="41">
        <v>7</v>
      </c>
      <c r="I44" s="41">
        <v>1</v>
      </c>
      <c r="J44" s="42">
        <v>600</v>
      </c>
      <c r="K44" s="43">
        <f t="shared" si="4"/>
        <v>4200</v>
      </c>
      <c r="L44" s="37"/>
      <c r="M44" s="1"/>
      <c r="N44" s="1"/>
      <c r="O44" s="1"/>
      <c r="P44" s="1"/>
    </row>
    <row r="45" spans="1:16" ht="19" customHeight="1" x14ac:dyDescent="0.2">
      <c r="A45" s="8">
        <v>7</v>
      </c>
      <c r="B45" s="48" t="s">
        <v>48</v>
      </c>
      <c r="C45" s="49"/>
      <c r="D45" s="49"/>
      <c r="E45" s="49"/>
      <c r="F45" s="49"/>
      <c r="G45" s="49"/>
      <c r="H45" s="41">
        <v>1</v>
      </c>
      <c r="I45" s="41">
        <v>1</v>
      </c>
      <c r="J45" s="42">
        <v>600</v>
      </c>
      <c r="K45" s="43">
        <f t="shared" si="4"/>
        <v>600</v>
      </c>
      <c r="L45" s="37"/>
      <c r="M45" s="1"/>
      <c r="N45" s="1"/>
      <c r="O45" s="1"/>
      <c r="P45" s="1"/>
    </row>
    <row r="46" spans="1:16" ht="19" customHeight="1" x14ac:dyDescent="0.2">
      <c r="A46" s="8">
        <v>8</v>
      </c>
      <c r="B46" s="48" t="s">
        <v>52</v>
      </c>
      <c r="C46" s="49"/>
      <c r="D46" s="49"/>
      <c r="E46" s="49"/>
      <c r="F46" s="49"/>
      <c r="G46" s="49"/>
      <c r="H46" s="41">
        <v>8</v>
      </c>
      <c r="I46" s="41">
        <v>1</v>
      </c>
      <c r="J46" s="42">
        <v>600</v>
      </c>
      <c r="K46" s="43">
        <f t="shared" si="4"/>
        <v>4800</v>
      </c>
      <c r="L46" s="37"/>
      <c r="M46" s="1"/>
      <c r="N46" s="1"/>
      <c r="O46" s="1"/>
      <c r="P46" s="1"/>
    </row>
    <row r="47" spans="1:16" ht="19" customHeight="1" x14ac:dyDescent="0.2">
      <c r="A47" s="8">
        <v>9</v>
      </c>
      <c r="B47" s="48" t="s">
        <v>49</v>
      </c>
      <c r="C47" s="49"/>
      <c r="D47" s="49"/>
      <c r="E47" s="49"/>
      <c r="F47" s="49"/>
      <c r="G47" s="49"/>
      <c r="H47" s="41">
        <v>6</v>
      </c>
      <c r="I47" s="41">
        <v>1</v>
      </c>
      <c r="J47" s="42">
        <v>600</v>
      </c>
      <c r="K47" s="43">
        <f t="shared" si="4"/>
        <v>3600</v>
      </c>
      <c r="L47" s="37"/>
      <c r="M47" s="1"/>
      <c r="N47" s="1"/>
      <c r="O47" s="1"/>
      <c r="P47" s="1"/>
    </row>
    <row r="48" spans="1:16" ht="19" customHeight="1" x14ac:dyDescent="0.2">
      <c r="A48" s="8">
        <v>10</v>
      </c>
      <c r="B48" s="48" t="s">
        <v>50</v>
      </c>
      <c r="C48" s="49"/>
      <c r="D48" s="49"/>
      <c r="E48" s="49"/>
      <c r="F48" s="49"/>
      <c r="G48" s="49"/>
      <c r="H48" s="41">
        <v>10</v>
      </c>
      <c r="I48" s="41">
        <v>1</v>
      </c>
      <c r="J48" s="42">
        <v>600</v>
      </c>
      <c r="K48" s="43">
        <f t="shared" si="4"/>
        <v>6000</v>
      </c>
      <c r="L48" s="37"/>
      <c r="M48" s="1"/>
      <c r="N48" s="1"/>
      <c r="O48" s="1"/>
      <c r="P48" s="1"/>
    </row>
    <row r="49" spans="1:16" ht="19" customHeight="1" x14ac:dyDescent="0.2">
      <c r="A49" s="8">
        <v>11</v>
      </c>
      <c r="B49" s="48" t="s">
        <v>51</v>
      </c>
      <c r="C49" s="49"/>
      <c r="D49" s="49"/>
      <c r="E49" s="49"/>
      <c r="F49" s="49"/>
      <c r="G49" s="49"/>
      <c r="H49" s="41">
        <v>2</v>
      </c>
      <c r="I49" s="41">
        <v>1</v>
      </c>
      <c r="J49" s="42">
        <v>600</v>
      </c>
      <c r="K49" s="43">
        <f t="shared" si="4"/>
        <v>1200</v>
      </c>
      <c r="L49" s="37"/>
      <c r="M49" s="1"/>
      <c r="N49" s="1"/>
      <c r="O49" s="1"/>
      <c r="P49" s="1"/>
    </row>
    <row r="50" spans="1:16" ht="19" customHeight="1" x14ac:dyDescent="0.2">
      <c r="A50" s="8">
        <v>12</v>
      </c>
      <c r="B50" s="48" t="s">
        <v>31</v>
      </c>
      <c r="C50" s="49"/>
      <c r="D50" s="49"/>
      <c r="E50" s="49"/>
      <c r="F50" s="49"/>
      <c r="G50" s="49"/>
      <c r="H50" s="41">
        <v>1</v>
      </c>
      <c r="I50" s="41">
        <v>1</v>
      </c>
      <c r="J50" s="42">
        <v>600</v>
      </c>
      <c r="K50" s="43">
        <f t="shared" si="4"/>
        <v>600</v>
      </c>
      <c r="L50" s="37"/>
      <c r="M50" s="1"/>
      <c r="N50" s="1"/>
      <c r="O50" s="1"/>
      <c r="P50" s="1"/>
    </row>
    <row r="51" spans="1:16" ht="19" customHeight="1" x14ac:dyDescent="0.2">
      <c r="A51" s="8">
        <v>13</v>
      </c>
      <c r="B51" s="48" t="s">
        <v>32</v>
      </c>
      <c r="C51" s="49"/>
      <c r="D51" s="49"/>
      <c r="E51" s="49"/>
      <c r="F51" s="49"/>
      <c r="G51" s="49"/>
      <c r="H51" s="41">
        <v>6</v>
      </c>
      <c r="I51" s="41">
        <v>1</v>
      </c>
      <c r="J51" s="42">
        <v>600</v>
      </c>
      <c r="K51" s="43">
        <f t="shared" si="4"/>
        <v>3600</v>
      </c>
      <c r="L51" s="37"/>
      <c r="M51" s="1"/>
      <c r="N51" s="1"/>
      <c r="O51" s="1"/>
      <c r="P51" s="1"/>
    </row>
    <row r="52" spans="1:16" ht="19" customHeight="1" x14ac:dyDescent="0.2">
      <c r="A52" s="8">
        <v>14</v>
      </c>
      <c r="B52" s="48" t="s">
        <v>70</v>
      </c>
      <c r="C52" s="49"/>
      <c r="D52" s="49"/>
      <c r="E52" s="49"/>
      <c r="F52" s="49"/>
      <c r="G52" s="49"/>
      <c r="H52" s="41">
        <v>1</v>
      </c>
      <c r="I52" s="41">
        <v>1</v>
      </c>
      <c r="J52" s="42">
        <v>600</v>
      </c>
      <c r="K52" s="43">
        <f t="shared" si="4"/>
        <v>600</v>
      </c>
      <c r="L52" s="37"/>
      <c r="M52" s="1"/>
      <c r="N52" s="1"/>
      <c r="O52" s="1"/>
      <c r="P52" s="1"/>
    </row>
    <row r="53" spans="1:16" ht="19" customHeight="1" x14ac:dyDescent="0.2">
      <c r="A53" s="8">
        <v>15</v>
      </c>
      <c r="B53" s="48" t="s">
        <v>53</v>
      </c>
      <c r="C53" s="49"/>
      <c r="D53" s="49"/>
      <c r="E53" s="49"/>
      <c r="F53" s="49"/>
      <c r="G53" s="49"/>
      <c r="H53" s="41">
        <v>1</v>
      </c>
      <c r="I53" s="41">
        <v>1</v>
      </c>
      <c r="J53" s="42">
        <v>600</v>
      </c>
      <c r="K53" s="43">
        <f t="shared" si="4"/>
        <v>600</v>
      </c>
      <c r="L53" s="37"/>
      <c r="M53" s="1"/>
      <c r="N53" s="1"/>
      <c r="O53" s="1"/>
      <c r="P53" s="1"/>
    </row>
    <row r="54" spans="1:16" ht="19" customHeight="1" x14ac:dyDescent="0.2">
      <c r="A54" s="8">
        <v>16</v>
      </c>
      <c r="B54" s="48" t="s">
        <v>54</v>
      </c>
      <c r="C54" s="49"/>
      <c r="D54" s="49"/>
      <c r="E54" s="49"/>
      <c r="F54" s="49"/>
      <c r="G54" s="49"/>
      <c r="H54" s="41">
        <v>4</v>
      </c>
      <c r="I54" s="41">
        <v>1</v>
      </c>
      <c r="J54" s="42">
        <v>600</v>
      </c>
      <c r="K54" s="43">
        <f t="shared" si="4"/>
        <v>2400</v>
      </c>
      <c r="L54" s="37"/>
      <c r="M54" s="1"/>
      <c r="N54" s="1"/>
      <c r="O54" s="1"/>
      <c r="P54" s="1"/>
    </row>
    <row r="55" spans="1:16" ht="19" customHeight="1" x14ac:dyDescent="0.2">
      <c r="A55" s="8">
        <v>17</v>
      </c>
      <c r="B55" s="48" t="s">
        <v>33</v>
      </c>
      <c r="C55" s="49"/>
      <c r="D55" s="49"/>
      <c r="E55" s="49"/>
      <c r="F55" s="49"/>
      <c r="G55" s="49"/>
      <c r="H55" s="41">
        <v>4</v>
      </c>
      <c r="I55" s="41">
        <v>1</v>
      </c>
      <c r="J55" s="42">
        <v>600</v>
      </c>
      <c r="K55" s="43">
        <f t="shared" si="4"/>
        <v>2400</v>
      </c>
      <c r="L55" s="37"/>
      <c r="M55" s="1"/>
      <c r="N55" s="1"/>
      <c r="O55" s="1"/>
      <c r="P55" s="1"/>
    </row>
    <row r="56" spans="1:16" ht="19" customHeight="1" x14ac:dyDescent="0.2">
      <c r="A56" s="8">
        <v>18</v>
      </c>
      <c r="B56" s="48" t="s">
        <v>60</v>
      </c>
      <c r="C56" s="49"/>
      <c r="D56" s="49"/>
      <c r="E56" s="49"/>
      <c r="F56" s="49"/>
      <c r="G56" s="49"/>
      <c r="H56" s="41">
        <v>2</v>
      </c>
      <c r="I56" s="41">
        <v>1</v>
      </c>
      <c r="J56" s="42">
        <v>600</v>
      </c>
      <c r="K56" s="43">
        <f t="shared" ref="K56" si="5">SUM(J56*I56*H56)</f>
        <v>1200</v>
      </c>
      <c r="L56" s="39"/>
      <c r="M56" s="1"/>
      <c r="N56" s="1"/>
      <c r="O56" s="1"/>
      <c r="P56" s="1"/>
    </row>
    <row r="57" spans="1:16" ht="19" customHeight="1" x14ac:dyDescent="0.2">
      <c r="A57" s="8">
        <v>19</v>
      </c>
      <c r="B57" s="48" t="s">
        <v>34</v>
      </c>
      <c r="C57" s="49"/>
      <c r="D57" s="49"/>
      <c r="E57" s="49"/>
      <c r="F57" s="49"/>
      <c r="G57" s="49"/>
      <c r="H57" s="9" t="s">
        <v>23</v>
      </c>
      <c r="I57" s="9">
        <v>1</v>
      </c>
      <c r="J57" s="42">
        <v>600</v>
      </c>
      <c r="K57" s="11" t="s">
        <v>24</v>
      </c>
      <c r="L57" s="37"/>
      <c r="M57" s="1"/>
      <c r="N57" s="1"/>
      <c r="O57" s="1"/>
      <c r="P57" s="1"/>
    </row>
    <row r="58" spans="1:16" ht="19" customHeight="1" x14ac:dyDescent="0.2">
      <c r="A58" s="16"/>
      <c r="B58" s="91" t="s">
        <v>25</v>
      </c>
      <c r="C58" s="92"/>
      <c r="D58" s="92"/>
      <c r="E58" s="92"/>
      <c r="F58" s="92"/>
      <c r="G58" s="92"/>
      <c r="H58" s="92"/>
      <c r="I58" s="92"/>
      <c r="J58" s="92"/>
      <c r="K58" s="14">
        <f>SUM(K39:K57)</f>
        <v>67800</v>
      </c>
      <c r="L58" s="15"/>
      <c r="M58" s="1"/>
      <c r="N58" s="1"/>
      <c r="O58" s="1"/>
      <c r="P58" s="1"/>
    </row>
    <row r="59" spans="1:16" ht="19" customHeight="1" x14ac:dyDescent="0.2">
      <c r="A59" s="93" t="s">
        <v>46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1"/>
      <c r="M59" s="1"/>
      <c r="N59" s="1"/>
      <c r="O59" s="1"/>
      <c r="P59" s="1"/>
    </row>
    <row r="60" spans="1:16" ht="19" customHeight="1" x14ac:dyDescent="0.2">
      <c r="A60" s="12">
        <v>1</v>
      </c>
      <c r="B60" s="48" t="s">
        <v>58</v>
      </c>
      <c r="C60" s="49"/>
      <c r="D60" s="49"/>
      <c r="E60" s="49"/>
      <c r="F60" s="49"/>
      <c r="G60" s="49"/>
      <c r="H60" s="44">
        <v>24</v>
      </c>
      <c r="I60" s="44">
        <v>1</v>
      </c>
      <c r="J60" s="45">
        <v>600</v>
      </c>
      <c r="K60" s="45">
        <f t="shared" ref="K60:K71" si="6">SUM(H60*J60*I60)</f>
        <v>14400</v>
      </c>
      <c r="L60" s="1"/>
      <c r="M60" s="1"/>
      <c r="N60" s="1"/>
      <c r="O60" s="1"/>
      <c r="P60" s="1"/>
    </row>
    <row r="61" spans="1:16" ht="19" customHeight="1" x14ac:dyDescent="0.2">
      <c r="A61" s="12">
        <v>2</v>
      </c>
      <c r="B61" s="48" t="s">
        <v>59</v>
      </c>
      <c r="C61" s="49"/>
      <c r="D61" s="49"/>
      <c r="E61" s="49"/>
      <c r="F61" s="49"/>
      <c r="G61" s="49"/>
      <c r="H61" s="44">
        <v>8</v>
      </c>
      <c r="I61" s="44">
        <v>1</v>
      </c>
      <c r="J61" s="45">
        <v>300</v>
      </c>
      <c r="K61" s="45">
        <f t="shared" si="6"/>
        <v>2400</v>
      </c>
      <c r="L61" s="1"/>
      <c r="M61" s="1"/>
      <c r="N61" s="1"/>
      <c r="O61" s="1"/>
      <c r="P61" s="1"/>
    </row>
    <row r="62" spans="1:16" ht="19" customHeight="1" x14ac:dyDescent="0.2">
      <c r="A62" s="12">
        <v>3</v>
      </c>
      <c r="B62" s="48" t="s">
        <v>69</v>
      </c>
      <c r="C62" s="49"/>
      <c r="D62" s="49"/>
      <c r="E62" s="49"/>
      <c r="F62" s="49"/>
      <c r="G62" s="49"/>
      <c r="H62" s="44">
        <v>20</v>
      </c>
      <c r="I62" s="44">
        <v>1</v>
      </c>
      <c r="J62" s="45">
        <v>150</v>
      </c>
      <c r="K62" s="45">
        <f t="shared" ref="K62" si="7">SUM(H62*J62*I62)</f>
        <v>3000</v>
      </c>
      <c r="L62" s="1"/>
      <c r="M62" s="1"/>
      <c r="N62" s="1"/>
      <c r="O62" s="1"/>
      <c r="P62" s="1"/>
    </row>
    <row r="63" spans="1:16" ht="19" customHeight="1" x14ac:dyDescent="0.2">
      <c r="A63" s="12">
        <v>4</v>
      </c>
      <c r="B63" s="48" t="s">
        <v>83</v>
      </c>
      <c r="C63" s="49"/>
      <c r="D63" s="49"/>
      <c r="E63" s="49"/>
      <c r="F63" s="49"/>
      <c r="G63" s="49"/>
      <c r="H63" s="44">
        <v>20</v>
      </c>
      <c r="I63" s="44">
        <v>1</v>
      </c>
      <c r="J63" s="45">
        <v>300</v>
      </c>
      <c r="K63" s="45">
        <f t="shared" si="6"/>
        <v>6000</v>
      </c>
      <c r="L63" s="1"/>
      <c r="M63" s="1"/>
      <c r="N63" s="1"/>
      <c r="O63" s="1"/>
      <c r="P63" s="1"/>
    </row>
    <row r="64" spans="1:16" ht="19" customHeight="1" x14ac:dyDescent="0.2">
      <c r="A64" s="12">
        <v>5</v>
      </c>
      <c r="B64" s="48" t="s">
        <v>84</v>
      </c>
      <c r="C64" s="49"/>
      <c r="D64" s="49"/>
      <c r="E64" s="49"/>
      <c r="F64" s="49"/>
      <c r="G64" s="49"/>
      <c r="H64" s="44">
        <v>12</v>
      </c>
      <c r="I64" s="44">
        <v>1</v>
      </c>
      <c r="J64" s="45">
        <v>200</v>
      </c>
      <c r="K64" s="45">
        <f t="shared" ref="K64" si="8">SUM(H64*J64*I64)</f>
        <v>2400</v>
      </c>
      <c r="L64" s="1"/>
      <c r="M64" s="1"/>
      <c r="N64" s="1"/>
      <c r="O64" s="1"/>
      <c r="P64" s="1"/>
    </row>
    <row r="65" spans="1:16" ht="19" customHeight="1" x14ac:dyDescent="0.2">
      <c r="A65" s="12">
        <v>6</v>
      </c>
      <c r="B65" s="48" t="s">
        <v>55</v>
      </c>
      <c r="C65" s="49"/>
      <c r="D65" s="49"/>
      <c r="E65" s="49"/>
      <c r="F65" s="49"/>
      <c r="G65" s="49"/>
      <c r="H65" s="44">
        <v>1</v>
      </c>
      <c r="I65" s="44">
        <v>1</v>
      </c>
      <c r="J65" s="45">
        <v>10000</v>
      </c>
      <c r="K65" s="45">
        <f t="shared" si="6"/>
        <v>10000</v>
      </c>
      <c r="L65" s="1"/>
      <c r="M65" s="1"/>
      <c r="N65" s="1"/>
      <c r="O65" s="1"/>
      <c r="P65" s="1"/>
    </row>
    <row r="66" spans="1:16" ht="19" customHeight="1" x14ac:dyDescent="0.2">
      <c r="A66" s="12">
        <v>7</v>
      </c>
      <c r="B66" s="94" t="s">
        <v>128</v>
      </c>
      <c r="C66" s="95"/>
      <c r="D66" s="95"/>
      <c r="E66" s="95"/>
      <c r="F66" s="95"/>
      <c r="G66" s="96"/>
      <c r="H66" s="41">
        <v>1</v>
      </c>
      <c r="I66" s="41">
        <v>1</v>
      </c>
      <c r="J66" s="42">
        <v>5000</v>
      </c>
      <c r="K66" s="43">
        <f t="shared" si="6"/>
        <v>5000</v>
      </c>
      <c r="L66" s="39"/>
      <c r="M66" s="1"/>
      <c r="N66" s="1"/>
      <c r="O66" s="1"/>
      <c r="P66" s="1"/>
    </row>
    <row r="67" spans="1:16" ht="19" customHeight="1" x14ac:dyDescent="0.2">
      <c r="A67" s="12">
        <v>8</v>
      </c>
      <c r="B67" s="48" t="s">
        <v>85</v>
      </c>
      <c r="C67" s="49"/>
      <c r="D67" s="49"/>
      <c r="E67" s="49"/>
      <c r="F67" s="49"/>
      <c r="G67" s="49"/>
      <c r="H67" s="44">
        <v>2</v>
      </c>
      <c r="I67" s="44">
        <v>1</v>
      </c>
      <c r="J67" s="45">
        <v>500</v>
      </c>
      <c r="K67" s="45">
        <f t="shared" si="6"/>
        <v>1000</v>
      </c>
      <c r="L67" s="1"/>
      <c r="M67" s="1"/>
      <c r="N67" s="1"/>
      <c r="O67" s="1"/>
      <c r="P67" s="1"/>
    </row>
    <row r="68" spans="1:16" ht="19" customHeight="1" x14ac:dyDescent="0.2">
      <c r="A68" s="12">
        <v>9</v>
      </c>
      <c r="B68" s="48" t="s">
        <v>56</v>
      </c>
      <c r="C68" s="49"/>
      <c r="D68" s="49"/>
      <c r="E68" s="49"/>
      <c r="F68" s="49"/>
      <c r="G68" s="49"/>
      <c r="H68" s="44">
        <v>102</v>
      </c>
      <c r="I68" s="44">
        <v>1</v>
      </c>
      <c r="J68" s="45">
        <v>60</v>
      </c>
      <c r="K68" s="45">
        <f t="shared" si="6"/>
        <v>6120</v>
      </c>
      <c r="L68" s="1"/>
      <c r="M68" s="1"/>
      <c r="N68" s="1"/>
      <c r="O68" s="1"/>
      <c r="P68" s="1"/>
    </row>
    <row r="69" spans="1:16" ht="19" customHeight="1" x14ac:dyDescent="0.2">
      <c r="A69" s="12">
        <v>10</v>
      </c>
      <c r="B69" s="48" t="s">
        <v>67</v>
      </c>
      <c r="C69" s="49"/>
      <c r="D69" s="49"/>
      <c r="E69" s="49"/>
      <c r="F69" s="49"/>
      <c r="G69" s="49"/>
      <c r="H69" s="44">
        <v>2</v>
      </c>
      <c r="I69" s="44">
        <v>1</v>
      </c>
      <c r="J69" s="45">
        <v>1000</v>
      </c>
      <c r="K69" s="45">
        <f t="shared" si="6"/>
        <v>2000</v>
      </c>
      <c r="L69" s="1"/>
      <c r="M69" s="1"/>
      <c r="N69" s="1"/>
      <c r="O69" s="1"/>
      <c r="P69" s="1"/>
    </row>
    <row r="70" spans="1:16" ht="19" customHeight="1" x14ac:dyDescent="0.2">
      <c r="A70" s="12">
        <v>11</v>
      </c>
      <c r="B70" s="48" t="s">
        <v>108</v>
      </c>
      <c r="C70" s="49"/>
      <c r="D70" s="49"/>
      <c r="E70" s="49"/>
      <c r="F70" s="49"/>
      <c r="G70" s="49"/>
      <c r="H70" s="44">
        <v>10</v>
      </c>
      <c r="I70" s="44">
        <v>1</v>
      </c>
      <c r="J70" s="45">
        <v>200</v>
      </c>
      <c r="K70" s="45">
        <f t="shared" si="6"/>
        <v>2000</v>
      </c>
      <c r="L70" s="1"/>
      <c r="M70" s="1"/>
      <c r="N70" s="1"/>
      <c r="O70" s="1"/>
      <c r="P70" s="1"/>
    </row>
    <row r="71" spans="1:16" ht="19" customHeight="1" x14ac:dyDescent="0.2">
      <c r="A71" s="12">
        <v>12</v>
      </c>
      <c r="B71" s="48" t="s">
        <v>86</v>
      </c>
      <c r="C71" s="49"/>
      <c r="D71" s="49"/>
      <c r="E71" s="49"/>
      <c r="F71" s="49"/>
      <c r="G71" s="49"/>
      <c r="H71" s="44">
        <v>2</v>
      </c>
      <c r="I71" s="44">
        <v>1</v>
      </c>
      <c r="J71" s="45">
        <v>2000</v>
      </c>
      <c r="K71" s="45">
        <f t="shared" si="6"/>
        <v>4000</v>
      </c>
      <c r="L71" s="1"/>
      <c r="M71" s="1"/>
      <c r="N71" s="1"/>
      <c r="O71" s="1"/>
      <c r="P71" s="1"/>
    </row>
    <row r="72" spans="1:16" ht="19" customHeight="1" x14ac:dyDescent="0.2">
      <c r="A72" s="12">
        <v>13</v>
      </c>
      <c r="B72" s="50" t="s">
        <v>112</v>
      </c>
      <c r="C72" s="51"/>
      <c r="D72" s="51"/>
      <c r="E72" s="51"/>
      <c r="F72" s="51"/>
      <c r="G72" s="51"/>
      <c r="H72" s="41">
        <v>1</v>
      </c>
      <c r="I72" s="41">
        <v>1</v>
      </c>
      <c r="J72" s="42">
        <v>10000</v>
      </c>
      <c r="K72" s="43">
        <f t="shared" ref="K72" si="9">SUM(J72*I72*H72)</f>
        <v>10000</v>
      </c>
      <c r="L72" s="34"/>
      <c r="M72" s="1"/>
      <c r="N72" s="1"/>
      <c r="O72" s="1"/>
      <c r="P72" s="1"/>
    </row>
    <row r="73" spans="1:16" ht="19" customHeight="1" x14ac:dyDescent="0.2">
      <c r="A73" s="12">
        <v>14</v>
      </c>
      <c r="B73" s="48" t="s">
        <v>87</v>
      </c>
      <c r="C73" s="49"/>
      <c r="D73" s="49"/>
      <c r="E73" s="49"/>
      <c r="F73" s="49"/>
      <c r="G73" s="49"/>
      <c r="H73" s="12" t="s">
        <v>23</v>
      </c>
      <c r="I73" s="12">
        <v>1</v>
      </c>
      <c r="J73" s="13" t="s">
        <v>24</v>
      </c>
      <c r="K73" s="13" t="s">
        <v>24</v>
      </c>
      <c r="L73" s="1"/>
      <c r="M73" s="1"/>
      <c r="N73" s="1"/>
      <c r="O73" s="1"/>
      <c r="P73" s="1"/>
    </row>
    <row r="74" spans="1:16" ht="19" customHeight="1" x14ac:dyDescent="0.2">
      <c r="A74" s="12"/>
      <c r="B74" s="88" t="s">
        <v>25</v>
      </c>
      <c r="C74" s="89"/>
      <c r="D74" s="89"/>
      <c r="E74" s="89"/>
      <c r="F74" s="89"/>
      <c r="G74" s="89"/>
      <c r="H74" s="89"/>
      <c r="I74" s="89"/>
      <c r="J74" s="89"/>
      <c r="K74" s="17">
        <f>SUM(K60:K73)</f>
        <v>68320</v>
      </c>
      <c r="L74" s="1"/>
      <c r="M74" s="1"/>
      <c r="N74" s="1"/>
      <c r="O74" s="1"/>
      <c r="P74" s="1"/>
    </row>
    <row r="75" spans="1:16" ht="19" customHeight="1" x14ac:dyDescent="0.2">
      <c r="A75" s="55" t="s">
        <v>97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1"/>
      <c r="M75" s="1"/>
      <c r="N75" s="1"/>
      <c r="O75" s="1"/>
      <c r="P75" s="1"/>
    </row>
    <row r="76" spans="1:16" ht="19" customHeight="1" x14ac:dyDescent="0.2">
      <c r="A76" s="57" t="s">
        <v>22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1"/>
      <c r="M76" s="1"/>
      <c r="N76" s="1"/>
      <c r="O76" s="1"/>
      <c r="P76" s="1"/>
    </row>
    <row r="77" spans="1:16" ht="19" customHeight="1" x14ac:dyDescent="0.2">
      <c r="A77" s="8">
        <v>1</v>
      </c>
      <c r="B77" s="50" t="s">
        <v>129</v>
      </c>
      <c r="C77" s="90"/>
      <c r="D77" s="90"/>
      <c r="E77" s="90"/>
      <c r="F77" s="90"/>
      <c r="G77" s="90"/>
      <c r="H77" s="41">
        <v>30</v>
      </c>
      <c r="I77" s="41">
        <v>1</v>
      </c>
      <c r="J77" s="42">
        <v>500</v>
      </c>
      <c r="K77" s="43">
        <f t="shared" ref="K77" si="10">SUM(J77*I77*H77)</f>
        <v>15000</v>
      </c>
      <c r="L77" s="33"/>
      <c r="M77" s="1"/>
      <c r="N77" s="1"/>
      <c r="O77" s="1"/>
      <c r="P77" s="1"/>
    </row>
    <row r="78" spans="1:16" ht="19" customHeight="1" x14ac:dyDescent="0.2">
      <c r="A78" s="8">
        <v>2</v>
      </c>
      <c r="B78" s="50" t="s">
        <v>98</v>
      </c>
      <c r="C78" s="90"/>
      <c r="D78" s="90"/>
      <c r="E78" s="90"/>
      <c r="F78" s="90"/>
      <c r="G78" s="90"/>
      <c r="H78" s="9">
        <v>2</v>
      </c>
      <c r="I78" s="9">
        <v>1</v>
      </c>
      <c r="J78" s="10">
        <v>2000</v>
      </c>
      <c r="K78" s="11">
        <f t="shared" ref="K78:K85" si="11">SUM(J78*I78*H78)</f>
        <v>4000</v>
      </c>
      <c r="L78" s="33"/>
      <c r="M78" s="1"/>
      <c r="N78" s="1"/>
      <c r="O78" s="1"/>
      <c r="P78" s="1"/>
    </row>
    <row r="79" spans="1:16" ht="19" customHeight="1" x14ac:dyDescent="0.2">
      <c r="A79" s="8">
        <v>3</v>
      </c>
      <c r="B79" s="50" t="s">
        <v>99</v>
      </c>
      <c r="C79" s="90"/>
      <c r="D79" s="90"/>
      <c r="E79" s="90"/>
      <c r="F79" s="90"/>
      <c r="G79" s="90"/>
      <c r="H79" s="9">
        <v>1</v>
      </c>
      <c r="I79" s="9">
        <v>1</v>
      </c>
      <c r="J79" s="10">
        <v>8000</v>
      </c>
      <c r="K79" s="11">
        <f t="shared" si="11"/>
        <v>8000</v>
      </c>
      <c r="L79" s="33"/>
      <c r="M79" s="1"/>
      <c r="N79" s="1"/>
      <c r="O79" s="1"/>
      <c r="P79" s="1"/>
    </row>
    <row r="80" spans="1:16" ht="19" customHeight="1" x14ac:dyDescent="0.2">
      <c r="A80" s="8">
        <v>4</v>
      </c>
      <c r="B80" s="50" t="s">
        <v>100</v>
      </c>
      <c r="C80" s="90"/>
      <c r="D80" s="90"/>
      <c r="E80" s="90"/>
      <c r="F80" s="90"/>
      <c r="G80" s="90"/>
      <c r="H80" s="9">
        <v>1</v>
      </c>
      <c r="I80" s="9">
        <v>1</v>
      </c>
      <c r="J80" s="10">
        <v>6000</v>
      </c>
      <c r="K80" s="11">
        <f t="shared" si="11"/>
        <v>6000</v>
      </c>
      <c r="L80" s="33"/>
      <c r="M80" s="1"/>
      <c r="N80" s="1"/>
      <c r="O80" s="1"/>
      <c r="P80" s="1"/>
    </row>
    <row r="81" spans="1:16" ht="19" customHeight="1" x14ac:dyDescent="0.2">
      <c r="A81" s="8">
        <v>5</v>
      </c>
      <c r="B81" s="50" t="s">
        <v>101</v>
      </c>
      <c r="C81" s="90"/>
      <c r="D81" s="90"/>
      <c r="E81" s="90"/>
      <c r="F81" s="90"/>
      <c r="G81" s="90"/>
      <c r="H81" s="9">
        <v>1</v>
      </c>
      <c r="I81" s="9">
        <v>1</v>
      </c>
      <c r="J81" s="10">
        <v>600</v>
      </c>
      <c r="K81" s="11">
        <f t="shared" si="11"/>
        <v>600</v>
      </c>
      <c r="L81" s="33"/>
      <c r="M81" s="1"/>
      <c r="N81" s="1"/>
      <c r="O81" s="1"/>
      <c r="P81" s="1"/>
    </row>
    <row r="82" spans="1:16" ht="19" customHeight="1" x14ac:dyDescent="0.2">
      <c r="A82" s="8">
        <v>6</v>
      </c>
      <c r="B82" s="50" t="s">
        <v>102</v>
      </c>
      <c r="C82" s="90"/>
      <c r="D82" s="90"/>
      <c r="E82" s="90"/>
      <c r="F82" s="90"/>
      <c r="G82" s="90"/>
      <c r="H82" s="9">
        <v>2</v>
      </c>
      <c r="I82" s="9">
        <v>1</v>
      </c>
      <c r="J82" s="10">
        <v>1000</v>
      </c>
      <c r="K82" s="11">
        <f t="shared" si="11"/>
        <v>2000</v>
      </c>
      <c r="L82" s="33"/>
      <c r="M82" s="1"/>
      <c r="N82" s="1"/>
      <c r="O82" s="1"/>
      <c r="P82" s="1"/>
    </row>
    <row r="83" spans="1:16" ht="19" customHeight="1" x14ac:dyDescent="0.2">
      <c r="A83" s="8">
        <v>7</v>
      </c>
      <c r="B83" s="50" t="s">
        <v>103</v>
      </c>
      <c r="C83" s="90"/>
      <c r="D83" s="90"/>
      <c r="E83" s="90"/>
      <c r="F83" s="90"/>
      <c r="G83" s="90"/>
      <c r="H83" s="9">
        <v>2</v>
      </c>
      <c r="I83" s="9">
        <v>1</v>
      </c>
      <c r="J83" s="10">
        <v>600</v>
      </c>
      <c r="K83" s="11">
        <f t="shared" si="11"/>
        <v>1200</v>
      </c>
      <c r="L83" s="33"/>
      <c r="M83" s="1"/>
      <c r="N83" s="1"/>
      <c r="O83" s="1"/>
      <c r="P83" s="1"/>
    </row>
    <row r="84" spans="1:16" ht="19" customHeight="1" x14ac:dyDescent="0.2">
      <c r="A84" s="8">
        <v>8</v>
      </c>
      <c r="B84" s="50" t="s">
        <v>104</v>
      </c>
      <c r="C84" s="51"/>
      <c r="D84" s="51"/>
      <c r="E84" s="51"/>
      <c r="F84" s="51"/>
      <c r="G84" s="51"/>
      <c r="H84" s="9">
        <v>2</v>
      </c>
      <c r="I84" s="9">
        <v>1</v>
      </c>
      <c r="J84" s="10">
        <v>500</v>
      </c>
      <c r="K84" s="11">
        <f t="shared" si="11"/>
        <v>1000</v>
      </c>
      <c r="L84" s="33"/>
      <c r="M84" s="1"/>
      <c r="N84" s="1"/>
      <c r="O84" s="1"/>
      <c r="P84" s="1"/>
    </row>
    <row r="85" spans="1:16" ht="19" customHeight="1" x14ac:dyDescent="0.2">
      <c r="A85" s="8">
        <v>9</v>
      </c>
      <c r="B85" s="50" t="s">
        <v>81</v>
      </c>
      <c r="C85" s="51"/>
      <c r="D85" s="51"/>
      <c r="E85" s="51"/>
      <c r="F85" s="51"/>
      <c r="G85" s="51"/>
      <c r="H85" s="9">
        <v>2</v>
      </c>
      <c r="I85" s="9">
        <v>1</v>
      </c>
      <c r="J85" s="10">
        <v>500</v>
      </c>
      <c r="K85" s="11">
        <f t="shared" si="11"/>
        <v>1000</v>
      </c>
      <c r="L85" s="33"/>
      <c r="M85" s="1"/>
      <c r="N85" s="1"/>
      <c r="O85" s="1"/>
      <c r="P85" s="1"/>
    </row>
    <row r="86" spans="1:16" ht="19" customHeight="1" x14ac:dyDescent="0.2">
      <c r="A86" s="8">
        <v>10</v>
      </c>
      <c r="B86" s="50" t="s">
        <v>82</v>
      </c>
      <c r="C86" s="51"/>
      <c r="D86" s="51"/>
      <c r="E86" s="51"/>
      <c r="F86" s="51"/>
      <c r="G86" s="51"/>
      <c r="H86" s="9" t="s">
        <v>23</v>
      </c>
      <c r="I86" s="9">
        <v>1</v>
      </c>
      <c r="J86" s="10" t="s">
        <v>24</v>
      </c>
      <c r="K86" s="11" t="s">
        <v>24</v>
      </c>
      <c r="L86" s="33"/>
      <c r="M86" s="1"/>
      <c r="N86" s="1"/>
      <c r="O86" s="1"/>
      <c r="P86" s="1"/>
    </row>
    <row r="87" spans="1:16" ht="19" customHeight="1" x14ac:dyDescent="0.2">
      <c r="A87" s="86" t="s">
        <v>25</v>
      </c>
      <c r="B87" s="72"/>
      <c r="C87" s="72"/>
      <c r="D87" s="72"/>
      <c r="E87" s="72"/>
      <c r="F87" s="72"/>
      <c r="G87" s="72"/>
      <c r="H87" s="72"/>
      <c r="I87" s="72"/>
      <c r="J87" s="72"/>
      <c r="K87" s="14">
        <f>SUM(K77:K86)</f>
        <v>38800</v>
      </c>
      <c r="L87" s="1"/>
      <c r="M87" s="1"/>
      <c r="N87" s="1"/>
      <c r="O87" s="1"/>
      <c r="P87" s="1"/>
    </row>
    <row r="88" spans="1:16" ht="19" customHeight="1" x14ac:dyDescent="0.2">
      <c r="A88" s="87" t="s">
        <v>26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15"/>
      <c r="M88" s="1"/>
      <c r="N88" s="1"/>
      <c r="O88" s="1"/>
      <c r="P88" s="1"/>
    </row>
    <row r="89" spans="1:16" ht="19" customHeight="1" x14ac:dyDescent="0.2">
      <c r="A89" s="8">
        <v>1</v>
      </c>
      <c r="B89" s="48" t="s">
        <v>122</v>
      </c>
      <c r="C89" s="49"/>
      <c r="D89" s="49"/>
      <c r="E89" s="49"/>
      <c r="F89" s="49"/>
      <c r="G89" s="49"/>
      <c r="H89" s="9">
        <v>16</v>
      </c>
      <c r="I89" s="9">
        <v>1</v>
      </c>
      <c r="J89" s="10">
        <v>600</v>
      </c>
      <c r="K89" s="11">
        <f>J89*I89*H89</f>
        <v>9600</v>
      </c>
      <c r="L89" s="37"/>
      <c r="M89" s="1"/>
      <c r="N89" s="1"/>
      <c r="O89" s="1"/>
      <c r="P89" s="1"/>
    </row>
    <row r="90" spans="1:16" ht="19" customHeight="1" x14ac:dyDescent="0.2">
      <c r="A90" s="12">
        <v>2</v>
      </c>
      <c r="B90" s="48" t="s">
        <v>28</v>
      </c>
      <c r="C90" s="49"/>
      <c r="D90" s="49"/>
      <c r="E90" s="49"/>
      <c r="F90" s="49"/>
      <c r="G90" s="49"/>
      <c r="H90" s="9">
        <v>8</v>
      </c>
      <c r="I90" s="9">
        <v>1</v>
      </c>
      <c r="J90" s="10">
        <v>400</v>
      </c>
      <c r="K90" s="11">
        <f t="shared" ref="K90:K104" si="12">J90*I90*H90</f>
        <v>3200</v>
      </c>
      <c r="L90" s="37"/>
      <c r="M90" s="1"/>
      <c r="N90" s="1"/>
      <c r="O90" s="1"/>
      <c r="P90" s="1"/>
    </row>
    <row r="91" spans="1:16" ht="19" customHeight="1" x14ac:dyDescent="0.2">
      <c r="A91" s="8">
        <v>3</v>
      </c>
      <c r="B91" s="48" t="s">
        <v>29</v>
      </c>
      <c r="C91" s="49"/>
      <c r="D91" s="49"/>
      <c r="E91" s="49"/>
      <c r="F91" s="49"/>
      <c r="G91" s="49"/>
      <c r="H91" s="9">
        <v>6</v>
      </c>
      <c r="I91" s="9">
        <v>1</v>
      </c>
      <c r="J91" s="10">
        <v>400</v>
      </c>
      <c r="K91" s="11">
        <f t="shared" si="12"/>
        <v>2400</v>
      </c>
      <c r="L91" s="37"/>
      <c r="M91" s="1"/>
      <c r="N91" s="1"/>
      <c r="O91" s="1"/>
      <c r="P91" s="1"/>
    </row>
    <row r="92" spans="1:16" ht="19" customHeight="1" x14ac:dyDescent="0.2">
      <c r="A92" s="8">
        <v>4</v>
      </c>
      <c r="B92" s="48" t="s">
        <v>30</v>
      </c>
      <c r="C92" s="49"/>
      <c r="D92" s="49"/>
      <c r="E92" s="49"/>
      <c r="F92" s="49"/>
      <c r="G92" s="49"/>
      <c r="H92" s="9">
        <v>4</v>
      </c>
      <c r="I92" s="9">
        <v>1</v>
      </c>
      <c r="J92" s="10">
        <v>700</v>
      </c>
      <c r="K92" s="11">
        <f t="shared" si="12"/>
        <v>2800</v>
      </c>
      <c r="L92" s="37"/>
      <c r="M92" s="1"/>
      <c r="N92" s="1"/>
      <c r="O92" s="1"/>
      <c r="P92" s="1"/>
    </row>
    <row r="93" spans="1:16" ht="19" customHeight="1" x14ac:dyDescent="0.2">
      <c r="A93" s="12">
        <v>5</v>
      </c>
      <c r="B93" s="50" t="s">
        <v>48</v>
      </c>
      <c r="C93" s="108"/>
      <c r="D93" s="108"/>
      <c r="E93" s="108"/>
      <c r="F93" s="108"/>
      <c r="G93" s="108"/>
      <c r="H93" s="9">
        <v>1</v>
      </c>
      <c r="I93" s="9">
        <v>1</v>
      </c>
      <c r="J93" s="10">
        <v>8000</v>
      </c>
      <c r="K93" s="11">
        <f t="shared" si="12"/>
        <v>8000</v>
      </c>
      <c r="L93" s="37"/>
      <c r="M93" s="1"/>
      <c r="N93" s="1"/>
      <c r="O93" s="1"/>
      <c r="P93" s="1"/>
    </row>
    <row r="94" spans="1:16" ht="19" customHeight="1" x14ac:dyDescent="0.2">
      <c r="A94" s="8">
        <v>6</v>
      </c>
      <c r="B94" s="50" t="s">
        <v>52</v>
      </c>
      <c r="C94" s="108"/>
      <c r="D94" s="108"/>
      <c r="E94" s="108"/>
      <c r="F94" s="108"/>
      <c r="G94" s="108"/>
      <c r="H94" s="9">
        <v>9</v>
      </c>
      <c r="I94" s="9">
        <v>1</v>
      </c>
      <c r="J94" s="10">
        <v>400</v>
      </c>
      <c r="K94" s="11">
        <f t="shared" si="12"/>
        <v>3600</v>
      </c>
      <c r="L94" s="15"/>
      <c r="M94" s="1"/>
      <c r="N94" s="1"/>
      <c r="O94" s="1"/>
      <c r="P94" s="1"/>
    </row>
    <row r="95" spans="1:16" ht="19" customHeight="1" x14ac:dyDescent="0.2">
      <c r="A95" s="8">
        <v>7</v>
      </c>
      <c r="B95" s="85" t="s">
        <v>49</v>
      </c>
      <c r="C95" s="107"/>
      <c r="D95" s="107"/>
      <c r="E95" s="107"/>
      <c r="F95" s="107"/>
      <c r="G95" s="107"/>
      <c r="H95" s="9">
        <v>8</v>
      </c>
      <c r="I95" s="9">
        <v>1</v>
      </c>
      <c r="J95" s="10">
        <v>200</v>
      </c>
      <c r="K95" s="11">
        <f t="shared" si="12"/>
        <v>1600</v>
      </c>
      <c r="L95" s="15"/>
      <c r="M95" s="1"/>
      <c r="N95" s="1"/>
      <c r="O95" s="1"/>
      <c r="P95" s="1"/>
    </row>
    <row r="96" spans="1:16" ht="19" customHeight="1" x14ac:dyDescent="0.2">
      <c r="A96" s="12">
        <v>8</v>
      </c>
      <c r="B96" s="85" t="s">
        <v>50</v>
      </c>
      <c r="C96" s="106"/>
      <c r="D96" s="106"/>
      <c r="E96" s="106"/>
      <c r="F96" s="106"/>
      <c r="G96" s="106"/>
      <c r="H96" s="9">
        <v>2</v>
      </c>
      <c r="I96" s="9">
        <v>1</v>
      </c>
      <c r="J96" s="10">
        <v>200</v>
      </c>
      <c r="K96" s="11">
        <f t="shared" si="12"/>
        <v>400</v>
      </c>
      <c r="L96" s="15"/>
      <c r="M96" s="1"/>
      <c r="N96" s="1"/>
      <c r="O96" s="1"/>
      <c r="P96" s="1"/>
    </row>
    <row r="97" spans="1:16" ht="19" customHeight="1" x14ac:dyDescent="0.2">
      <c r="A97" s="8">
        <v>9</v>
      </c>
      <c r="B97" s="85" t="s">
        <v>123</v>
      </c>
      <c r="C97" s="106"/>
      <c r="D97" s="106"/>
      <c r="E97" s="106"/>
      <c r="F97" s="106"/>
      <c r="G97" s="106"/>
      <c r="H97" s="9">
        <v>2</v>
      </c>
      <c r="I97" s="9">
        <v>1</v>
      </c>
      <c r="J97" s="10">
        <v>500</v>
      </c>
      <c r="K97" s="11">
        <f t="shared" si="12"/>
        <v>1000</v>
      </c>
      <c r="L97" s="15"/>
      <c r="M97" s="1"/>
      <c r="N97" s="1"/>
      <c r="O97" s="1"/>
      <c r="P97" s="1"/>
    </row>
    <row r="98" spans="1:16" ht="19" customHeight="1" x14ac:dyDescent="0.2">
      <c r="A98" s="8">
        <v>10</v>
      </c>
      <c r="B98" s="85" t="s">
        <v>51</v>
      </c>
      <c r="C98" s="107"/>
      <c r="D98" s="107"/>
      <c r="E98" s="107"/>
      <c r="F98" s="107"/>
      <c r="G98" s="107"/>
      <c r="H98" s="9">
        <v>2</v>
      </c>
      <c r="I98" s="9">
        <v>1</v>
      </c>
      <c r="J98" s="10">
        <v>700</v>
      </c>
      <c r="K98" s="11">
        <f t="shared" si="12"/>
        <v>1400</v>
      </c>
      <c r="L98" s="15"/>
      <c r="M98" s="1"/>
      <c r="N98" s="1"/>
      <c r="O98" s="1"/>
      <c r="P98" s="1"/>
    </row>
    <row r="99" spans="1:16" ht="19" customHeight="1" x14ac:dyDescent="0.2">
      <c r="A99" s="12">
        <v>11</v>
      </c>
      <c r="B99" s="50" t="s">
        <v>31</v>
      </c>
      <c r="C99" s="51"/>
      <c r="D99" s="51"/>
      <c r="E99" s="51"/>
      <c r="F99" s="51"/>
      <c r="G99" s="51"/>
      <c r="H99" s="9">
        <v>1</v>
      </c>
      <c r="I99" s="9">
        <v>1</v>
      </c>
      <c r="J99" s="10">
        <v>1500</v>
      </c>
      <c r="K99" s="11">
        <f t="shared" si="12"/>
        <v>1500</v>
      </c>
      <c r="L99" s="15"/>
      <c r="M99" s="1"/>
      <c r="N99" s="1"/>
      <c r="O99" s="1"/>
      <c r="P99" s="1"/>
    </row>
    <row r="100" spans="1:16" ht="19" customHeight="1" x14ac:dyDescent="0.2">
      <c r="A100" s="8">
        <v>12</v>
      </c>
      <c r="B100" s="50" t="s">
        <v>32</v>
      </c>
      <c r="C100" s="51"/>
      <c r="D100" s="51"/>
      <c r="E100" s="51"/>
      <c r="F100" s="51"/>
      <c r="G100" s="51"/>
      <c r="H100" s="9">
        <v>6</v>
      </c>
      <c r="I100" s="9">
        <v>1</v>
      </c>
      <c r="J100" s="10">
        <v>150</v>
      </c>
      <c r="K100" s="11">
        <f t="shared" si="12"/>
        <v>900</v>
      </c>
      <c r="L100" s="15"/>
      <c r="M100" s="1"/>
      <c r="N100" s="1"/>
      <c r="O100" s="1"/>
      <c r="P100" s="1"/>
    </row>
    <row r="101" spans="1:16" ht="19" customHeight="1" x14ac:dyDescent="0.2">
      <c r="A101" s="8">
        <v>13</v>
      </c>
      <c r="B101" s="50" t="s">
        <v>70</v>
      </c>
      <c r="C101" s="51"/>
      <c r="D101" s="51"/>
      <c r="E101" s="51"/>
      <c r="F101" s="51"/>
      <c r="G101" s="51"/>
      <c r="H101" s="9">
        <v>1</v>
      </c>
      <c r="I101" s="9">
        <v>1</v>
      </c>
      <c r="J101" s="10">
        <v>4000</v>
      </c>
      <c r="K101" s="11">
        <f t="shared" si="12"/>
        <v>4000</v>
      </c>
      <c r="L101" s="15"/>
      <c r="M101" s="1"/>
      <c r="N101" s="1"/>
      <c r="O101" s="1"/>
      <c r="P101" s="1"/>
    </row>
    <row r="102" spans="1:16" ht="19" customHeight="1" x14ac:dyDescent="0.2">
      <c r="A102" s="12">
        <v>14</v>
      </c>
      <c r="B102" s="50" t="s">
        <v>53</v>
      </c>
      <c r="C102" s="51"/>
      <c r="D102" s="51"/>
      <c r="E102" s="51"/>
      <c r="F102" s="51"/>
      <c r="G102" s="51"/>
      <c r="H102" s="9">
        <v>1</v>
      </c>
      <c r="I102" s="9">
        <v>1</v>
      </c>
      <c r="J102" s="10">
        <v>1500</v>
      </c>
      <c r="K102" s="11">
        <f t="shared" si="12"/>
        <v>1500</v>
      </c>
      <c r="L102" s="15"/>
      <c r="M102" s="1"/>
      <c r="N102" s="1"/>
      <c r="O102" s="1"/>
      <c r="P102" s="1"/>
    </row>
    <row r="103" spans="1:16" ht="19" customHeight="1" x14ac:dyDescent="0.2">
      <c r="A103" s="8">
        <v>15</v>
      </c>
      <c r="B103" s="50" t="s">
        <v>54</v>
      </c>
      <c r="C103" s="51"/>
      <c r="D103" s="51"/>
      <c r="E103" s="51"/>
      <c r="F103" s="51"/>
      <c r="G103" s="51"/>
      <c r="H103" s="9">
        <v>6</v>
      </c>
      <c r="I103" s="9">
        <v>1</v>
      </c>
      <c r="J103" s="10">
        <v>500</v>
      </c>
      <c r="K103" s="11">
        <f t="shared" si="12"/>
        <v>3000</v>
      </c>
      <c r="L103" s="15"/>
      <c r="M103" s="1"/>
      <c r="N103" s="1"/>
      <c r="O103" s="1"/>
      <c r="P103" s="1"/>
    </row>
    <row r="104" spans="1:16" ht="19" customHeight="1" x14ac:dyDescent="0.2">
      <c r="A104" s="8">
        <v>16</v>
      </c>
      <c r="B104" s="50" t="s">
        <v>33</v>
      </c>
      <c r="C104" s="51"/>
      <c r="D104" s="51"/>
      <c r="E104" s="51"/>
      <c r="F104" s="51"/>
      <c r="G104" s="51"/>
      <c r="H104" s="9">
        <v>4</v>
      </c>
      <c r="I104" s="9">
        <v>1</v>
      </c>
      <c r="J104" s="10">
        <v>200</v>
      </c>
      <c r="K104" s="11">
        <f t="shared" si="12"/>
        <v>800</v>
      </c>
      <c r="L104" s="15"/>
      <c r="M104" s="1"/>
      <c r="N104" s="1"/>
      <c r="O104" s="1"/>
      <c r="P104" s="1"/>
    </row>
    <row r="105" spans="1:16" ht="19" customHeight="1" x14ac:dyDescent="0.2">
      <c r="A105" s="12">
        <v>17</v>
      </c>
      <c r="B105" s="48" t="s">
        <v>34</v>
      </c>
      <c r="C105" s="49"/>
      <c r="D105" s="49"/>
      <c r="E105" s="49"/>
      <c r="F105" s="49"/>
      <c r="G105" s="49"/>
      <c r="H105" s="31" t="s">
        <v>23</v>
      </c>
      <c r="I105" s="9">
        <v>1</v>
      </c>
      <c r="J105" s="38" t="s">
        <v>124</v>
      </c>
      <c r="K105" s="40" t="s">
        <v>125</v>
      </c>
      <c r="L105" s="15"/>
      <c r="M105" s="1"/>
      <c r="N105" s="1"/>
      <c r="O105" s="1"/>
      <c r="P105" s="1"/>
    </row>
    <row r="106" spans="1:16" ht="19" customHeight="1" x14ac:dyDescent="0.2">
      <c r="A106" s="16"/>
      <c r="B106" s="91" t="s">
        <v>25</v>
      </c>
      <c r="C106" s="92"/>
      <c r="D106" s="92"/>
      <c r="E106" s="92"/>
      <c r="F106" s="92"/>
      <c r="G106" s="92"/>
      <c r="H106" s="92"/>
      <c r="I106" s="92"/>
      <c r="J106" s="92"/>
      <c r="K106" s="14">
        <f>SUM(K89:K105)</f>
        <v>45700</v>
      </c>
      <c r="L106" s="15"/>
      <c r="M106" s="1"/>
      <c r="N106" s="1"/>
      <c r="O106" s="1"/>
      <c r="P106" s="1"/>
    </row>
    <row r="107" spans="1:16" ht="19" customHeight="1" x14ac:dyDescent="0.2">
      <c r="A107" s="93" t="s">
        <v>93</v>
      </c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1"/>
      <c r="M107" s="1"/>
      <c r="N107" s="1"/>
      <c r="O107" s="1"/>
      <c r="P107" s="1"/>
    </row>
    <row r="108" spans="1:16" ht="19" customHeight="1" x14ac:dyDescent="0.2">
      <c r="A108" s="8">
        <v>1</v>
      </c>
      <c r="B108" s="94" t="s">
        <v>58</v>
      </c>
      <c r="C108" s="95"/>
      <c r="D108" s="95"/>
      <c r="E108" s="95"/>
      <c r="F108" s="95"/>
      <c r="G108" s="96"/>
      <c r="H108" s="9">
        <v>16</v>
      </c>
      <c r="I108" s="9">
        <v>1</v>
      </c>
      <c r="J108" s="10">
        <v>600</v>
      </c>
      <c r="K108" s="11">
        <f t="shared" ref="K108:K124" si="13">SUM(H108*J108*I108)</f>
        <v>9600</v>
      </c>
      <c r="L108" s="33"/>
      <c r="M108" s="1"/>
      <c r="N108" s="1"/>
      <c r="O108" s="1"/>
      <c r="P108" s="1"/>
    </row>
    <row r="109" spans="1:16" ht="19" customHeight="1" x14ac:dyDescent="0.2">
      <c r="A109" s="8">
        <v>2</v>
      </c>
      <c r="B109" s="94" t="s">
        <v>115</v>
      </c>
      <c r="C109" s="95"/>
      <c r="D109" s="95"/>
      <c r="E109" s="95"/>
      <c r="F109" s="95"/>
      <c r="G109" s="96"/>
      <c r="H109" s="9">
        <v>24</v>
      </c>
      <c r="I109" s="9">
        <v>1</v>
      </c>
      <c r="J109" s="10">
        <v>500</v>
      </c>
      <c r="K109" s="11">
        <f t="shared" si="13"/>
        <v>12000</v>
      </c>
      <c r="L109" s="33"/>
      <c r="M109" s="1"/>
      <c r="N109" s="1"/>
      <c r="O109" s="1"/>
      <c r="P109" s="1"/>
    </row>
    <row r="110" spans="1:16" ht="19" customHeight="1" x14ac:dyDescent="0.2">
      <c r="A110" s="8">
        <v>3</v>
      </c>
      <c r="B110" s="94" t="s">
        <v>59</v>
      </c>
      <c r="C110" s="95"/>
      <c r="D110" s="95"/>
      <c r="E110" s="95"/>
      <c r="F110" s="95"/>
      <c r="G110" s="96"/>
      <c r="H110" s="9">
        <v>40</v>
      </c>
      <c r="I110" s="9">
        <v>1</v>
      </c>
      <c r="J110" s="10">
        <v>300</v>
      </c>
      <c r="K110" s="11">
        <f t="shared" si="13"/>
        <v>12000</v>
      </c>
      <c r="L110" s="33"/>
      <c r="M110" s="1"/>
      <c r="N110" s="1"/>
      <c r="O110" s="1"/>
      <c r="P110" s="1"/>
    </row>
    <row r="111" spans="1:16" ht="19" customHeight="1" x14ac:dyDescent="0.2">
      <c r="A111" s="8">
        <v>4</v>
      </c>
      <c r="B111" s="94" t="s">
        <v>94</v>
      </c>
      <c r="C111" s="95"/>
      <c r="D111" s="95"/>
      <c r="E111" s="95"/>
      <c r="F111" s="95"/>
      <c r="G111" s="96"/>
      <c r="H111" s="9">
        <v>48</v>
      </c>
      <c r="I111" s="9">
        <v>1</v>
      </c>
      <c r="J111" s="10">
        <v>150</v>
      </c>
      <c r="K111" s="11">
        <f t="shared" si="13"/>
        <v>7200</v>
      </c>
      <c r="L111" s="33"/>
      <c r="M111" s="1"/>
      <c r="N111" s="1"/>
      <c r="O111" s="1"/>
      <c r="P111" s="1"/>
    </row>
    <row r="112" spans="1:16" ht="19" customHeight="1" x14ac:dyDescent="0.2">
      <c r="A112" s="8">
        <v>5</v>
      </c>
      <c r="B112" s="94" t="s">
        <v>83</v>
      </c>
      <c r="C112" s="95"/>
      <c r="D112" s="95"/>
      <c r="E112" s="95"/>
      <c r="F112" s="95"/>
      <c r="G112" s="96"/>
      <c r="H112" s="9">
        <v>48</v>
      </c>
      <c r="I112" s="9">
        <v>1</v>
      </c>
      <c r="J112" s="10">
        <v>300</v>
      </c>
      <c r="K112" s="11">
        <f t="shared" si="13"/>
        <v>14400</v>
      </c>
      <c r="L112" s="33"/>
      <c r="M112" s="1"/>
      <c r="N112" s="1"/>
      <c r="O112" s="1"/>
      <c r="P112" s="1"/>
    </row>
    <row r="113" spans="1:16" ht="19" customHeight="1" x14ac:dyDescent="0.2">
      <c r="A113" s="8">
        <v>6</v>
      </c>
      <c r="B113" s="94" t="s">
        <v>116</v>
      </c>
      <c r="C113" s="95"/>
      <c r="D113" s="95"/>
      <c r="E113" s="95"/>
      <c r="F113" s="95"/>
      <c r="G113" s="96"/>
      <c r="H113" s="9">
        <v>24</v>
      </c>
      <c r="I113" s="9">
        <v>1</v>
      </c>
      <c r="J113" s="10">
        <v>200</v>
      </c>
      <c r="K113" s="11">
        <f t="shared" ref="K113" si="14">SUM(H113*J113*I113)</f>
        <v>4800</v>
      </c>
      <c r="L113" s="35"/>
      <c r="M113" s="1"/>
      <c r="N113" s="1"/>
      <c r="O113" s="1"/>
      <c r="P113" s="1"/>
    </row>
    <row r="114" spans="1:16" ht="19" customHeight="1" x14ac:dyDescent="0.2">
      <c r="A114" s="8">
        <v>7</v>
      </c>
      <c r="B114" s="94" t="s">
        <v>84</v>
      </c>
      <c r="C114" s="95"/>
      <c r="D114" s="95"/>
      <c r="E114" s="95"/>
      <c r="F114" s="95"/>
      <c r="G114" s="96"/>
      <c r="H114" s="9">
        <v>16</v>
      </c>
      <c r="I114" s="9">
        <v>1</v>
      </c>
      <c r="J114" s="10">
        <v>200</v>
      </c>
      <c r="K114" s="11">
        <f t="shared" si="13"/>
        <v>3200</v>
      </c>
      <c r="L114" s="33"/>
      <c r="M114" s="1"/>
      <c r="N114" s="1"/>
      <c r="O114" s="1"/>
      <c r="P114" s="1"/>
    </row>
    <row r="115" spans="1:16" ht="19" customHeight="1" x14ac:dyDescent="0.2">
      <c r="A115" s="8">
        <v>8</v>
      </c>
      <c r="B115" s="94" t="s">
        <v>105</v>
      </c>
      <c r="C115" s="95"/>
      <c r="D115" s="95"/>
      <c r="E115" s="95"/>
      <c r="F115" s="95"/>
      <c r="G115" s="96"/>
      <c r="H115" s="9">
        <v>2</v>
      </c>
      <c r="I115" s="9">
        <v>1</v>
      </c>
      <c r="J115" s="10">
        <v>800</v>
      </c>
      <c r="K115" s="11">
        <f t="shared" si="13"/>
        <v>1600</v>
      </c>
      <c r="L115" s="33"/>
      <c r="M115" s="1"/>
      <c r="N115" s="1"/>
      <c r="O115" s="1"/>
      <c r="P115" s="1"/>
    </row>
    <row r="116" spans="1:16" ht="19" customHeight="1" x14ac:dyDescent="0.2">
      <c r="A116" s="8">
        <v>9</v>
      </c>
      <c r="B116" s="94" t="s">
        <v>95</v>
      </c>
      <c r="C116" s="95"/>
      <c r="D116" s="95"/>
      <c r="E116" s="95"/>
      <c r="F116" s="95"/>
      <c r="G116" s="96"/>
      <c r="H116" s="9">
        <v>4</v>
      </c>
      <c r="I116" s="9">
        <v>1</v>
      </c>
      <c r="J116" s="10">
        <v>800</v>
      </c>
      <c r="K116" s="11">
        <f t="shared" si="13"/>
        <v>3200</v>
      </c>
      <c r="L116" s="33"/>
      <c r="M116" s="1"/>
      <c r="N116" s="1"/>
      <c r="O116" s="1"/>
      <c r="P116" s="1"/>
    </row>
    <row r="117" spans="1:16" ht="19" customHeight="1" x14ac:dyDescent="0.2">
      <c r="A117" s="8">
        <v>10</v>
      </c>
      <c r="B117" s="94" t="s">
        <v>55</v>
      </c>
      <c r="C117" s="95"/>
      <c r="D117" s="95"/>
      <c r="E117" s="95"/>
      <c r="F117" s="95"/>
      <c r="G117" s="96"/>
      <c r="H117" s="9">
        <v>1</v>
      </c>
      <c r="I117" s="9">
        <v>1</v>
      </c>
      <c r="J117" s="10">
        <v>10000</v>
      </c>
      <c r="K117" s="11">
        <f t="shared" si="13"/>
        <v>10000</v>
      </c>
      <c r="L117" s="33"/>
      <c r="M117" s="1"/>
      <c r="N117" s="1"/>
      <c r="O117" s="1"/>
      <c r="P117" s="1"/>
    </row>
    <row r="118" spans="1:16" ht="19" customHeight="1" x14ac:dyDescent="0.2">
      <c r="A118" s="8">
        <v>11</v>
      </c>
      <c r="B118" s="94" t="s">
        <v>106</v>
      </c>
      <c r="C118" s="95"/>
      <c r="D118" s="95"/>
      <c r="E118" s="95"/>
      <c r="F118" s="95"/>
      <c r="G118" s="96"/>
      <c r="H118" s="9">
        <v>1</v>
      </c>
      <c r="I118" s="9">
        <v>1</v>
      </c>
      <c r="J118" s="10">
        <v>5000</v>
      </c>
      <c r="K118" s="11">
        <f t="shared" si="13"/>
        <v>5000</v>
      </c>
      <c r="L118" s="33"/>
      <c r="M118" s="1"/>
      <c r="N118" s="1"/>
      <c r="O118" s="1"/>
      <c r="P118" s="1"/>
    </row>
    <row r="119" spans="1:16" ht="19" customHeight="1" x14ac:dyDescent="0.2">
      <c r="A119" s="8">
        <v>12</v>
      </c>
      <c r="B119" s="94" t="s">
        <v>85</v>
      </c>
      <c r="C119" s="95"/>
      <c r="D119" s="95"/>
      <c r="E119" s="95"/>
      <c r="F119" s="95"/>
      <c r="G119" s="96"/>
      <c r="H119" s="9">
        <v>6</v>
      </c>
      <c r="I119" s="9">
        <v>1</v>
      </c>
      <c r="J119" s="10">
        <v>500</v>
      </c>
      <c r="K119" s="11">
        <f t="shared" si="13"/>
        <v>3000</v>
      </c>
      <c r="L119" s="33"/>
      <c r="M119" s="1"/>
      <c r="N119" s="1"/>
      <c r="O119" s="1"/>
      <c r="P119" s="1"/>
    </row>
    <row r="120" spans="1:16" ht="19" customHeight="1" x14ac:dyDescent="0.2">
      <c r="A120" s="8">
        <v>13</v>
      </c>
      <c r="B120" s="94" t="s">
        <v>107</v>
      </c>
      <c r="C120" s="95"/>
      <c r="D120" s="95"/>
      <c r="E120" s="95"/>
      <c r="F120" s="95"/>
      <c r="G120" s="96"/>
      <c r="H120" s="9">
        <v>240</v>
      </c>
      <c r="I120" s="9">
        <v>1</v>
      </c>
      <c r="J120" s="10">
        <v>100</v>
      </c>
      <c r="K120" s="11">
        <f t="shared" si="13"/>
        <v>24000</v>
      </c>
      <c r="L120" s="33"/>
      <c r="M120" s="1"/>
      <c r="N120" s="1"/>
      <c r="O120" s="1"/>
      <c r="P120" s="1"/>
    </row>
    <row r="121" spans="1:16" ht="19" customHeight="1" x14ac:dyDescent="0.2">
      <c r="A121" s="8">
        <v>14</v>
      </c>
      <c r="B121" s="94" t="s">
        <v>57</v>
      </c>
      <c r="C121" s="95"/>
      <c r="D121" s="95"/>
      <c r="E121" s="95"/>
      <c r="F121" s="95"/>
      <c r="G121" s="96"/>
      <c r="H121" s="9">
        <v>1</v>
      </c>
      <c r="I121" s="9">
        <v>1</v>
      </c>
      <c r="J121" s="10">
        <v>1500</v>
      </c>
      <c r="K121" s="11">
        <f t="shared" si="13"/>
        <v>1500</v>
      </c>
      <c r="L121" s="33"/>
      <c r="M121" s="1"/>
      <c r="N121" s="1"/>
      <c r="O121" s="1"/>
      <c r="P121" s="1"/>
    </row>
    <row r="122" spans="1:16" ht="19" customHeight="1" x14ac:dyDescent="0.2">
      <c r="A122" s="8">
        <v>15</v>
      </c>
      <c r="B122" s="94" t="s">
        <v>68</v>
      </c>
      <c r="C122" s="95"/>
      <c r="D122" s="95"/>
      <c r="E122" s="95"/>
      <c r="F122" s="95"/>
      <c r="G122" s="96"/>
      <c r="H122" s="9">
        <v>8</v>
      </c>
      <c r="I122" s="9">
        <v>1</v>
      </c>
      <c r="J122" s="10">
        <v>700</v>
      </c>
      <c r="K122" s="11">
        <f t="shared" si="13"/>
        <v>5600</v>
      </c>
      <c r="L122" s="33"/>
      <c r="M122" s="1"/>
      <c r="N122" s="1"/>
      <c r="O122" s="1"/>
      <c r="P122" s="1"/>
    </row>
    <row r="123" spans="1:16" ht="19" customHeight="1" x14ac:dyDescent="0.2">
      <c r="A123" s="8">
        <v>16</v>
      </c>
      <c r="B123" s="48" t="s">
        <v>108</v>
      </c>
      <c r="C123" s="49"/>
      <c r="D123" s="49"/>
      <c r="E123" s="49"/>
      <c r="F123" s="49"/>
      <c r="G123" s="49"/>
      <c r="H123" s="12">
        <v>8</v>
      </c>
      <c r="I123" s="12">
        <v>1</v>
      </c>
      <c r="J123" s="13">
        <v>200</v>
      </c>
      <c r="K123" s="13">
        <f t="shared" si="13"/>
        <v>1600</v>
      </c>
      <c r="L123" s="1"/>
      <c r="M123" s="1"/>
      <c r="N123" s="1"/>
      <c r="O123" s="1"/>
      <c r="P123" s="1"/>
    </row>
    <row r="124" spans="1:16" ht="19" customHeight="1" x14ac:dyDescent="0.2">
      <c r="A124" s="8">
        <v>17</v>
      </c>
      <c r="B124" s="94" t="s">
        <v>86</v>
      </c>
      <c r="C124" s="95"/>
      <c r="D124" s="95"/>
      <c r="E124" s="95"/>
      <c r="F124" s="95"/>
      <c r="G124" s="96"/>
      <c r="H124" s="9">
        <v>2</v>
      </c>
      <c r="I124" s="9">
        <v>1</v>
      </c>
      <c r="J124" s="10">
        <v>2000</v>
      </c>
      <c r="K124" s="11">
        <f t="shared" si="13"/>
        <v>4000</v>
      </c>
      <c r="L124" s="33"/>
      <c r="M124" s="1"/>
      <c r="N124" s="1"/>
      <c r="O124" s="1"/>
      <c r="P124" s="1"/>
    </row>
    <row r="125" spans="1:16" ht="19" customHeight="1" x14ac:dyDescent="0.2">
      <c r="A125" s="8">
        <v>18</v>
      </c>
      <c r="B125" s="94" t="s">
        <v>87</v>
      </c>
      <c r="C125" s="95"/>
      <c r="D125" s="95"/>
      <c r="E125" s="95"/>
      <c r="F125" s="95"/>
      <c r="G125" s="96"/>
      <c r="H125" s="9" t="s">
        <v>23</v>
      </c>
      <c r="I125" s="9">
        <v>1</v>
      </c>
      <c r="J125" s="10" t="s">
        <v>24</v>
      </c>
      <c r="K125" s="11" t="s">
        <v>24</v>
      </c>
      <c r="L125" s="33"/>
      <c r="M125" s="1"/>
      <c r="N125" s="1"/>
      <c r="O125" s="1"/>
      <c r="P125" s="1"/>
    </row>
    <row r="126" spans="1:16" ht="19" customHeight="1" x14ac:dyDescent="0.2">
      <c r="A126" s="32"/>
      <c r="B126" s="120" t="s">
        <v>96</v>
      </c>
      <c r="C126" s="121"/>
      <c r="D126" s="121"/>
      <c r="E126" s="121"/>
      <c r="F126" s="121"/>
      <c r="G126" s="121"/>
      <c r="H126" s="121"/>
      <c r="I126" s="121"/>
      <c r="J126" s="122"/>
      <c r="K126" s="17">
        <f>SUM(K108:K125)</f>
        <v>122700</v>
      </c>
      <c r="L126" s="1"/>
      <c r="M126" s="1"/>
      <c r="N126" s="1"/>
      <c r="O126" s="1"/>
      <c r="P126" s="1"/>
    </row>
    <row r="127" spans="1:16" ht="19" customHeight="1" x14ac:dyDescent="0.2">
      <c r="A127" s="29"/>
      <c r="B127" s="88" t="s">
        <v>66</v>
      </c>
      <c r="C127" s="89"/>
      <c r="D127" s="89"/>
      <c r="E127" s="89"/>
      <c r="F127" s="89"/>
      <c r="G127" s="89"/>
      <c r="H127" s="89"/>
      <c r="I127" s="89"/>
      <c r="J127" s="89"/>
      <c r="K127" s="30">
        <f>SUM(K126,K106,K87,K74,K58,K37)</f>
        <v>497620</v>
      </c>
    </row>
    <row r="128" spans="1:16" ht="19" customHeight="1" x14ac:dyDescent="0.2">
      <c r="A128" s="102" t="s">
        <v>45</v>
      </c>
      <c r="B128" s="103"/>
      <c r="C128" s="103"/>
      <c r="D128" s="103"/>
      <c r="E128" s="103"/>
      <c r="F128" s="103"/>
      <c r="G128" s="104"/>
      <c r="H128" s="18" t="s">
        <v>18</v>
      </c>
      <c r="I128" s="18" t="s">
        <v>19</v>
      </c>
      <c r="J128" s="18" t="s">
        <v>20</v>
      </c>
      <c r="K128" s="18" t="s">
        <v>21</v>
      </c>
      <c r="L128" s="5"/>
      <c r="M128" s="1"/>
      <c r="N128" s="1"/>
      <c r="O128" s="1"/>
      <c r="P128" s="1"/>
    </row>
    <row r="129" spans="1:16" ht="19" customHeight="1" x14ac:dyDescent="0.2">
      <c r="A129" s="105" t="s">
        <v>35</v>
      </c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1"/>
      <c r="M129" s="1"/>
      <c r="N129" s="1"/>
      <c r="O129" s="1"/>
      <c r="P129" s="1"/>
    </row>
    <row r="130" spans="1:16" ht="19" customHeight="1" x14ac:dyDescent="0.2">
      <c r="A130" s="8">
        <v>1</v>
      </c>
      <c r="B130" s="100" t="s">
        <v>36</v>
      </c>
      <c r="C130" s="101"/>
      <c r="D130" s="101"/>
      <c r="E130" s="101"/>
      <c r="F130" s="101"/>
      <c r="G130" s="101"/>
      <c r="H130" s="9">
        <v>2</v>
      </c>
      <c r="I130" s="9">
        <v>2</v>
      </c>
      <c r="J130" s="10">
        <v>1000</v>
      </c>
      <c r="K130" s="11">
        <f>SUM(J130*I130*H130)</f>
        <v>4000</v>
      </c>
      <c r="L130" s="1"/>
      <c r="M130" s="1"/>
      <c r="N130" s="1"/>
      <c r="O130" s="1"/>
      <c r="P130" s="1"/>
    </row>
    <row r="131" spans="1:16" ht="19" customHeight="1" x14ac:dyDescent="0.2">
      <c r="A131" s="12">
        <v>2</v>
      </c>
      <c r="B131" s="100" t="s">
        <v>37</v>
      </c>
      <c r="C131" s="101"/>
      <c r="D131" s="101"/>
      <c r="E131" s="101"/>
      <c r="F131" s="101"/>
      <c r="G131" s="101"/>
      <c r="H131" s="9">
        <v>4</v>
      </c>
      <c r="I131" s="9">
        <v>2</v>
      </c>
      <c r="J131" s="10">
        <v>500</v>
      </c>
      <c r="K131" s="11">
        <f>SUM(J131*I131*H131)</f>
        <v>4000</v>
      </c>
      <c r="L131" s="1"/>
      <c r="M131" s="1"/>
      <c r="N131" s="1"/>
      <c r="O131" s="1"/>
      <c r="P131" s="1"/>
    </row>
    <row r="132" spans="1:16" ht="19" customHeight="1" x14ac:dyDescent="0.2">
      <c r="A132" s="8">
        <v>3</v>
      </c>
      <c r="B132" s="100" t="s">
        <v>38</v>
      </c>
      <c r="C132" s="101"/>
      <c r="D132" s="101"/>
      <c r="E132" s="101"/>
      <c r="F132" s="101"/>
      <c r="G132" s="101"/>
      <c r="H132" s="9">
        <v>4</v>
      </c>
      <c r="I132" s="9">
        <v>2</v>
      </c>
      <c r="J132" s="10">
        <v>500</v>
      </c>
      <c r="K132" s="11">
        <f>SUM(J132*I132*H132)</f>
        <v>4000</v>
      </c>
      <c r="L132" s="1"/>
      <c r="M132" s="1"/>
      <c r="N132" s="1"/>
      <c r="O132" s="1"/>
      <c r="P132" s="1"/>
    </row>
    <row r="133" spans="1:16" ht="19" customHeight="1" x14ac:dyDescent="0.2">
      <c r="A133" s="12">
        <v>4</v>
      </c>
      <c r="B133" s="100" t="s">
        <v>39</v>
      </c>
      <c r="C133" s="101"/>
      <c r="D133" s="101"/>
      <c r="E133" s="101"/>
      <c r="F133" s="101"/>
      <c r="G133" s="101"/>
      <c r="H133" s="9">
        <v>4</v>
      </c>
      <c r="I133" s="9">
        <v>2</v>
      </c>
      <c r="J133" s="10">
        <v>500</v>
      </c>
      <c r="K133" s="11">
        <f>SUM(J133*I133*H133)</f>
        <v>4000</v>
      </c>
      <c r="L133" s="1"/>
      <c r="M133" s="1"/>
      <c r="N133" s="1"/>
      <c r="O133" s="1"/>
      <c r="P133" s="1"/>
    </row>
    <row r="134" spans="1:16" ht="19" customHeight="1" x14ac:dyDescent="0.2">
      <c r="A134" s="8">
        <v>5</v>
      </c>
      <c r="B134" s="100" t="s">
        <v>40</v>
      </c>
      <c r="C134" s="101"/>
      <c r="D134" s="101"/>
      <c r="E134" s="101"/>
      <c r="F134" s="101"/>
      <c r="G134" s="101"/>
      <c r="H134" s="9">
        <v>23</v>
      </c>
      <c r="I134" s="9">
        <v>2</v>
      </c>
      <c r="J134" s="10">
        <v>300</v>
      </c>
      <c r="K134" s="11">
        <f>SUM(J134*I134*H134)</f>
        <v>13800</v>
      </c>
      <c r="L134" s="1"/>
      <c r="M134" s="1"/>
      <c r="N134" s="1"/>
      <c r="O134" s="1"/>
      <c r="P134" s="1"/>
    </row>
    <row r="135" spans="1:16" ht="19" customHeight="1" x14ac:dyDescent="0.2">
      <c r="A135" s="99" t="s">
        <v>41</v>
      </c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1"/>
      <c r="M135" s="1"/>
      <c r="N135" s="1"/>
      <c r="O135" s="1"/>
      <c r="P135" s="1"/>
    </row>
    <row r="136" spans="1:16" ht="19" customHeight="1" x14ac:dyDescent="0.2">
      <c r="A136" s="8">
        <v>1</v>
      </c>
      <c r="B136" s="85" t="s">
        <v>47</v>
      </c>
      <c r="C136" s="107"/>
      <c r="D136" s="107"/>
      <c r="E136" s="107"/>
      <c r="F136" s="107"/>
      <c r="G136" s="107"/>
      <c r="H136" s="9">
        <v>37</v>
      </c>
      <c r="I136" s="9">
        <v>1</v>
      </c>
      <c r="J136" s="19">
        <v>200</v>
      </c>
      <c r="K136" s="11">
        <f>H136*I136*J136</f>
        <v>7400</v>
      </c>
      <c r="L136" s="1"/>
      <c r="M136" s="1"/>
      <c r="N136" s="1"/>
      <c r="O136" s="1"/>
      <c r="P136" s="1"/>
    </row>
    <row r="137" spans="1:16" ht="19" customHeight="1" x14ac:dyDescent="0.2">
      <c r="A137" s="8">
        <v>2</v>
      </c>
      <c r="B137" s="85" t="s">
        <v>61</v>
      </c>
      <c r="C137" s="107"/>
      <c r="D137" s="107"/>
      <c r="E137" s="107"/>
      <c r="F137" s="107"/>
      <c r="G137" s="107"/>
      <c r="H137" s="9">
        <v>7</v>
      </c>
      <c r="I137" s="9">
        <v>1</v>
      </c>
      <c r="J137" s="19">
        <v>500</v>
      </c>
      <c r="K137" s="11">
        <f>H137*I137*J137</f>
        <v>3500</v>
      </c>
      <c r="L137" s="1"/>
      <c r="M137" s="1"/>
      <c r="N137" s="1"/>
      <c r="O137" s="1"/>
      <c r="P137" s="1"/>
    </row>
    <row r="138" spans="1:16" ht="19" customHeight="1" x14ac:dyDescent="0.2">
      <c r="A138" s="8">
        <v>3</v>
      </c>
      <c r="B138" s="85" t="s">
        <v>65</v>
      </c>
      <c r="C138" s="107"/>
      <c r="D138" s="107"/>
      <c r="E138" s="107"/>
      <c r="F138" s="107"/>
      <c r="G138" s="107"/>
      <c r="H138" s="9">
        <v>30</v>
      </c>
      <c r="I138" s="9">
        <v>1</v>
      </c>
      <c r="J138" s="19">
        <v>100</v>
      </c>
      <c r="K138" s="11">
        <f>H138*I138*J138</f>
        <v>3000</v>
      </c>
      <c r="L138" s="1"/>
      <c r="M138" s="1"/>
      <c r="N138" s="1"/>
      <c r="O138" s="1"/>
      <c r="P138" s="1"/>
    </row>
    <row r="139" spans="1:16" ht="19" customHeight="1" x14ac:dyDescent="0.2">
      <c r="A139" s="115" t="s">
        <v>42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7"/>
      <c r="L139" s="1"/>
      <c r="M139" s="1"/>
      <c r="N139" s="1"/>
      <c r="O139" s="1"/>
      <c r="P139" s="1"/>
    </row>
    <row r="140" spans="1:16" ht="19" customHeight="1" x14ac:dyDescent="0.2">
      <c r="A140" s="8">
        <v>1</v>
      </c>
      <c r="B140" s="112" t="s">
        <v>63</v>
      </c>
      <c r="C140" s="113"/>
      <c r="D140" s="113"/>
      <c r="E140" s="113"/>
      <c r="F140" s="113"/>
      <c r="G140" s="114"/>
      <c r="H140" s="9">
        <v>1</v>
      </c>
      <c r="I140" s="9">
        <v>2</v>
      </c>
      <c r="J140" s="10">
        <v>8000</v>
      </c>
      <c r="K140" s="11">
        <f>SUM(H140*J140*I140)</f>
        <v>16000</v>
      </c>
      <c r="L140" s="1"/>
      <c r="M140" s="1"/>
      <c r="N140" s="1"/>
      <c r="O140" s="1"/>
      <c r="P140" s="1"/>
    </row>
    <row r="141" spans="1:16" ht="19" customHeight="1" x14ac:dyDescent="0.2">
      <c r="A141" s="8">
        <v>2</v>
      </c>
      <c r="B141" s="112" t="s">
        <v>64</v>
      </c>
      <c r="C141" s="113"/>
      <c r="D141" s="113"/>
      <c r="E141" s="113"/>
      <c r="F141" s="113"/>
      <c r="G141" s="114"/>
      <c r="H141" s="9">
        <v>7</v>
      </c>
      <c r="I141" s="9">
        <v>2</v>
      </c>
      <c r="J141" s="10">
        <v>800</v>
      </c>
      <c r="K141" s="11">
        <f>SUM(H141*J141*I141)</f>
        <v>11200</v>
      </c>
      <c r="L141" s="1"/>
      <c r="M141" s="1"/>
      <c r="N141" s="1"/>
      <c r="O141" s="1"/>
      <c r="P141" s="1"/>
    </row>
    <row r="142" spans="1:16" ht="19" customHeight="1" x14ac:dyDescent="0.2">
      <c r="A142" s="1"/>
      <c r="B142" s="109" t="s">
        <v>25</v>
      </c>
      <c r="C142" s="110"/>
      <c r="D142" s="110"/>
      <c r="E142" s="110"/>
      <c r="F142" s="110"/>
      <c r="G142" s="110"/>
      <c r="H142" s="110"/>
      <c r="I142" s="110"/>
      <c r="J142" s="111"/>
      <c r="K142" s="21">
        <f>SUM(K140:K141,K136:K138,K130:K134)</f>
        <v>70900</v>
      </c>
      <c r="L142" s="20"/>
      <c r="M142" s="20"/>
      <c r="N142" s="1"/>
      <c r="O142" s="1"/>
      <c r="P142" s="1"/>
    </row>
    <row r="143" spans="1:16" ht="19" customHeight="1" x14ac:dyDescent="0.2">
      <c r="A143" s="1"/>
      <c r="B143" s="97" t="s">
        <v>62</v>
      </c>
      <c r="C143" s="98"/>
      <c r="D143" s="98"/>
      <c r="E143" s="98"/>
      <c r="F143" s="98"/>
      <c r="G143" s="98"/>
      <c r="H143" s="98"/>
      <c r="I143" s="98"/>
      <c r="J143" s="98"/>
      <c r="K143" s="21">
        <f>SUM(K142,K127)</f>
        <v>568520</v>
      </c>
      <c r="L143" s="20"/>
      <c r="M143" s="1"/>
      <c r="N143" s="1"/>
      <c r="O143" s="1"/>
      <c r="P143" s="1"/>
    </row>
    <row r="144" spans="1:16" ht="19" customHeight="1" x14ac:dyDescent="0.2">
      <c r="A144" s="1"/>
      <c r="B144" s="97" t="s">
        <v>43</v>
      </c>
      <c r="C144" s="98"/>
      <c r="D144" s="98"/>
      <c r="E144" s="98"/>
      <c r="F144" s="98"/>
      <c r="G144" s="98"/>
      <c r="H144" s="98"/>
      <c r="I144" s="98"/>
      <c r="J144" s="98"/>
      <c r="K144" s="21">
        <f>SUM(K143*0.06)</f>
        <v>34111.199999999997</v>
      </c>
      <c r="L144" s="1"/>
      <c r="M144" s="1"/>
      <c r="N144" s="1"/>
      <c r="O144" s="1"/>
      <c r="P144" s="1"/>
    </row>
    <row r="145" spans="1:16" ht="19" customHeight="1" x14ac:dyDescent="0.2">
      <c r="A145" s="1"/>
      <c r="B145" s="97" t="s">
        <v>44</v>
      </c>
      <c r="C145" s="98"/>
      <c r="D145" s="98"/>
      <c r="E145" s="98"/>
      <c r="F145" s="98"/>
      <c r="G145" s="98"/>
      <c r="H145" s="98"/>
      <c r="I145" s="98"/>
      <c r="J145" s="98"/>
      <c r="K145" s="21">
        <f>SUM(K143:K144)</f>
        <v>602631.19999999995</v>
      </c>
      <c r="L145" s="1"/>
      <c r="M145" s="1"/>
      <c r="N145" s="1"/>
      <c r="O145" s="1"/>
      <c r="P145" s="1"/>
    </row>
    <row r="146" spans="1:16" x14ac:dyDescent="0.2">
      <c r="A146" s="46"/>
      <c r="B146" s="118" t="s">
        <v>130</v>
      </c>
      <c r="C146" s="119"/>
      <c r="D146" s="119"/>
      <c r="E146" s="119"/>
      <c r="F146" s="119"/>
      <c r="G146" s="119"/>
      <c r="H146" s="119"/>
      <c r="I146" s="119"/>
      <c r="J146" s="119"/>
      <c r="K146" s="47">
        <v>600000</v>
      </c>
    </row>
  </sheetData>
  <mergeCells count="155">
    <mergeCell ref="B146:J146"/>
    <mergeCell ref="B144:J144"/>
    <mergeCell ref="B90:G90"/>
    <mergeCell ref="B66:G66"/>
    <mergeCell ref="B72:G72"/>
    <mergeCell ref="B125:G125"/>
    <mergeCell ref="B126:J126"/>
    <mergeCell ref="B119:G119"/>
    <mergeCell ref="B120:G120"/>
    <mergeCell ref="B121:G121"/>
    <mergeCell ref="B122:G122"/>
    <mergeCell ref="B109:G109"/>
    <mergeCell ref="B110:G110"/>
    <mergeCell ref="B111:G111"/>
    <mergeCell ref="B112:G112"/>
    <mergeCell ref="B114:G114"/>
    <mergeCell ref="B118:G118"/>
    <mergeCell ref="B117:G117"/>
    <mergeCell ref="B115:G115"/>
    <mergeCell ref="B116:G116"/>
    <mergeCell ref="B106:J106"/>
    <mergeCell ref="A107:K107"/>
    <mergeCell ref="B108:G108"/>
    <mergeCell ref="B101:G101"/>
    <mergeCell ref="B93:G93"/>
    <mergeCell ref="B94:G94"/>
    <mergeCell ref="B95:G95"/>
    <mergeCell ref="B105:G105"/>
    <mergeCell ref="B142:J142"/>
    <mergeCell ref="B143:J143"/>
    <mergeCell ref="B136:G136"/>
    <mergeCell ref="B138:G138"/>
    <mergeCell ref="B141:G141"/>
    <mergeCell ref="B137:G137"/>
    <mergeCell ref="B103:G103"/>
    <mergeCell ref="B104:G104"/>
    <mergeCell ref="B140:G140"/>
    <mergeCell ref="A139:K139"/>
    <mergeCell ref="B74:J74"/>
    <mergeCell ref="A128:G128"/>
    <mergeCell ref="A129:K129"/>
    <mergeCell ref="B130:G130"/>
    <mergeCell ref="B131:G131"/>
    <mergeCell ref="B132:G132"/>
    <mergeCell ref="B133:G133"/>
    <mergeCell ref="B79:G79"/>
    <mergeCell ref="B80:G80"/>
    <mergeCell ref="B123:G123"/>
    <mergeCell ref="B85:G85"/>
    <mergeCell ref="B86:G86"/>
    <mergeCell ref="B96:G96"/>
    <mergeCell ref="B97:G97"/>
    <mergeCell ref="B98:G98"/>
    <mergeCell ref="A87:J87"/>
    <mergeCell ref="A88:K88"/>
    <mergeCell ref="B89:G89"/>
    <mergeCell ref="B124:G124"/>
    <mergeCell ref="B99:G99"/>
    <mergeCell ref="B100:G100"/>
    <mergeCell ref="B91:G91"/>
    <mergeCell ref="B102:G102"/>
    <mergeCell ref="B92:G92"/>
    <mergeCell ref="B56:G56"/>
    <mergeCell ref="B64:G64"/>
    <mergeCell ref="B81:G81"/>
    <mergeCell ref="B82:G82"/>
    <mergeCell ref="B83:G83"/>
    <mergeCell ref="B84:G84"/>
    <mergeCell ref="B113:G113"/>
    <mergeCell ref="B145:J145"/>
    <mergeCell ref="B18:G18"/>
    <mergeCell ref="B19:G19"/>
    <mergeCell ref="B41:G41"/>
    <mergeCell ref="B69:G69"/>
    <mergeCell ref="B51:G51"/>
    <mergeCell ref="B53:G53"/>
    <mergeCell ref="B42:G42"/>
    <mergeCell ref="B43:G43"/>
    <mergeCell ref="B44:G44"/>
    <mergeCell ref="B45:G45"/>
    <mergeCell ref="B46:G46"/>
    <mergeCell ref="A135:K135"/>
    <mergeCell ref="B134:G134"/>
    <mergeCell ref="B70:G70"/>
    <mergeCell ref="B71:G71"/>
    <mergeCell ref="B73:G73"/>
    <mergeCell ref="B36:G36"/>
    <mergeCell ref="A37:J37"/>
    <mergeCell ref="A38:K38"/>
    <mergeCell ref="B39:G39"/>
    <mergeCell ref="B40:G40"/>
    <mergeCell ref="B49:G49"/>
    <mergeCell ref="B50:G50"/>
    <mergeCell ref="B34:G34"/>
    <mergeCell ref="B127:J127"/>
    <mergeCell ref="A75:K75"/>
    <mergeCell ref="A76:K76"/>
    <mergeCell ref="B77:G77"/>
    <mergeCell ref="B78:G78"/>
    <mergeCell ref="B68:G68"/>
    <mergeCell ref="B54:G54"/>
    <mergeCell ref="B57:G57"/>
    <mergeCell ref="B58:J58"/>
    <mergeCell ref="A59:K59"/>
    <mergeCell ref="B60:G60"/>
    <mergeCell ref="B61:G61"/>
    <mergeCell ref="B62:G62"/>
    <mergeCell ref="B63:G63"/>
    <mergeCell ref="B65:G65"/>
    <mergeCell ref="B67:G67"/>
    <mergeCell ref="H5:K5"/>
    <mergeCell ref="A1:K2"/>
    <mergeCell ref="F3:K3"/>
    <mergeCell ref="A4:B4"/>
    <mergeCell ref="C4:F4"/>
    <mergeCell ref="H4:K4"/>
    <mergeCell ref="A5:B5"/>
    <mergeCell ref="C5:F5"/>
    <mergeCell ref="A12:K12"/>
    <mergeCell ref="A6:B6"/>
    <mergeCell ref="C6:F6"/>
    <mergeCell ref="H6:K6"/>
    <mergeCell ref="A7:B7"/>
    <mergeCell ref="C7:K7"/>
    <mergeCell ref="A8:B8"/>
    <mergeCell ref="C8:K8"/>
    <mergeCell ref="A9:B9"/>
    <mergeCell ref="C9:K9"/>
    <mergeCell ref="A10:B10"/>
    <mergeCell ref="C10:K10"/>
    <mergeCell ref="A11:K11"/>
    <mergeCell ref="B55:G55"/>
    <mergeCell ref="B27:G27"/>
    <mergeCell ref="B35:G35"/>
    <mergeCell ref="B28:G28"/>
    <mergeCell ref="B47:G47"/>
    <mergeCell ref="B48:G48"/>
    <mergeCell ref="B26:G26"/>
    <mergeCell ref="A13:G13"/>
    <mergeCell ref="A14:K14"/>
    <mergeCell ref="A15:K15"/>
    <mergeCell ref="B17:G17"/>
    <mergeCell ref="B23:G23"/>
    <mergeCell ref="B24:G24"/>
    <mergeCell ref="B16:G16"/>
    <mergeCell ref="B22:G22"/>
    <mergeCell ref="B25:G25"/>
    <mergeCell ref="B20:G20"/>
    <mergeCell ref="B21:G21"/>
    <mergeCell ref="B52:G52"/>
    <mergeCell ref="B29:G29"/>
    <mergeCell ref="B30:G30"/>
    <mergeCell ref="B31:G31"/>
    <mergeCell ref="B32:G32"/>
    <mergeCell ref="B33:G33"/>
  </mergeCells>
  <phoneticPr fontId="13" type="noConversion"/>
  <conditionalFormatting sqref="J130:J134 J140 J22:J33 J77:J83">
    <cfRule type="cellIs" dxfId="25" priority="71" stopIfTrue="1" operator="lessThan">
      <formula>0</formula>
    </cfRule>
  </conditionalFormatting>
  <conditionalFormatting sqref="J16">
    <cfRule type="cellIs" dxfId="24" priority="57" stopIfTrue="1" operator="lessThan">
      <formula>0</formula>
    </cfRule>
  </conditionalFormatting>
  <conditionalFormatting sqref="J141">
    <cfRule type="cellIs" dxfId="23" priority="49" stopIfTrue="1" operator="lessThan">
      <formula>0</formula>
    </cfRule>
  </conditionalFormatting>
  <conditionalFormatting sqref="J17:J19 J35:J36">
    <cfRule type="cellIs" dxfId="22" priority="44" stopIfTrue="1" operator="lessThan">
      <formula>0</formula>
    </cfRule>
  </conditionalFormatting>
  <conditionalFormatting sqref="J84:J86">
    <cfRule type="cellIs" dxfId="21" priority="31" stopIfTrue="1" operator="lessThan">
      <formula>0</formula>
    </cfRule>
  </conditionalFormatting>
  <conditionalFormatting sqref="J124:J125 J119:J120 J110:J112 J116:J117 J114">
    <cfRule type="cellIs" dxfId="20" priority="25" stopIfTrue="1" operator="lessThan">
      <formula>0</formula>
    </cfRule>
  </conditionalFormatting>
  <conditionalFormatting sqref="J122">
    <cfRule type="cellIs" dxfId="19" priority="24" stopIfTrue="1" operator="lessThan">
      <formula>0</formula>
    </cfRule>
  </conditionalFormatting>
  <conditionalFormatting sqref="J121">
    <cfRule type="cellIs" dxfId="18" priority="23" stopIfTrue="1" operator="lessThan">
      <formula>0</formula>
    </cfRule>
  </conditionalFormatting>
  <conditionalFormatting sqref="J118">
    <cfRule type="cellIs" dxfId="17" priority="22" stopIfTrue="1" operator="lessThan">
      <formula>0</formula>
    </cfRule>
  </conditionalFormatting>
  <conditionalFormatting sqref="J109">
    <cfRule type="cellIs" dxfId="16" priority="21" stopIfTrue="1" operator="lessThan">
      <formula>0</formula>
    </cfRule>
  </conditionalFormatting>
  <conditionalFormatting sqref="J115">
    <cfRule type="cellIs" dxfId="15" priority="19" stopIfTrue="1" operator="lessThan">
      <formula>0</formula>
    </cfRule>
  </conditionalFormatting>
  <conditionalFormatting sqref="J34">
    <cfRule type="cellIs" dxfId="14" priority="18" stopIfTrue="1" operator="lessThan">
      <formula>0</formula>
    </cfRule>
  </conditionalFormatting>
  <conditionalFormatting sqref="J72">
    <cfRule type="cellIs" dxfId="13" priority="17" stopIfTrue="1" operator="lessThan">
      <formula>0</formula>
    </cfRule>
  </conditionalFormatting>
  <conditionalFormatting sqref="J113">
    <cfRule type="cellIs" dxfId="12" priority="16" stopIfTrue="1" operator="lessThan">
      <formula>0</formula>
    </cfRule>
  </conditionalFormatting>
  <conditionalFormatting sqref="J20">
    <cfRule type="cellIs" dxfId="11" priority="15" stopIfTrue="1" operator="lessThan">
      <formula>0</formula>
    </cfRule>
  </conditionalFormatting>
  <conditionalFormatting sqref="J21">
    <cfRule type="cellIs" dxfId="10" priority="14" stopIfTrue="1" operator="lessThan">
      <formula>0</formula>
    </cfRule>
  </conditionalFormatting>
  <conditionalFormatting sqref="J96:J97 J89:J92 J99:J101 J94">
    <cfRule type="cellIs" dxfId="9" priority="10" stopIfTrue="1" operator="lessThan">
      <formula>0</formula>
    </cfRule>
  </conditionalFormatting>
  <conditionalFormatting sqref="J39:J57">
    <cfRule type="cellIs" dxfId="8" priority="12" stopIfTrue="1" operator="lessThan">
      <formula>0</formula>
    </cfRule>
  </conditionalFormatting>
  <conditionalFormatting sqref="J95">
    <cfRule type="cellIs" dxfId="7" priority="9" stopIfTrue="1" operator="lessThan">
      <formula>0</formula>
    </cfRule>
  </conditionalFormatting>
  <conditionalFormatting sqref="J103">
    <cfRule type="cellIs" dxfId="6" priority="8" stopIfTrue="1" operator="lessThan">
      <formula>0</formula>
    </cfRule>
  </conditionalFormatting>
  <conditionalFormatting sqref="J104">
    <cfRule type="cellIs" dxfId="5" priority="7" stopIfTrue="1" operator="lessThan">
      <formula>0</formula>
    </cfRule>
  </conditionalFormatting>
  <conditionalFormatting sqref="J102">
    <cfRule type="cellIs" dxfId="4" priority="6" stopIfTrue="1" operator="lessThan">
      <formula>0</formula>
    </cfRule>
  </conditionalFormatting>
  <conditionalFormatting sqref="J98">
    <cfRule type="cellIs" dxfId="3" priority="5" stopIfTrue="1" operator="lessThan">
      <formula>0</formula>
    </cfRule>
  </conditionalFormatting>
  <conditionalFormatting sqref="J93">
    <cfRule type="cellIs" dxfId="2" priority="4" stopIfTrue="1" operator="lessThan">
      <formula>0</formula>
    </cfRule>
  </conditionalFormatting>
  <conditionalFormatting sqref="J66">
    <cfRule type="cellIs" dxfId="1" priority="2" stopIfTrue="1" operator="lessThan">
      <formula>0</formula>
    </cfRule>
  </conditionalFormatting>
  <conditionalFormatting sqref="J108">
    <cfRule type="cellIs" dxfId="0" priority="1" stopIfTrue="1" operator="lessThan">
      <formula>0</formula>
    </cfRule>
  </conditionalFormatting>
  <hyperlinks>
    <hyperlink ref="H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2017-04-30T13:09:12Z</dcterms:created>
  <dcterms:modified xsi:type="dcterms:W3CDTF">2018-04-20T08:52:13Z</dcterms:modified>
</cp:coreProperties>
</file>