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2A06F14-46A5-4195-BD8C-082D5F183FD5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60" i="3"/>
  <c r="H61" i="3"/>
  <c r="F64" i="3"/>
  <c r="H64" i="3" s="1"/>
  <c r="H63" i="3"/>
  <c r="H60" i="3" l="1"/>
  <c r="H59" i="3"/>
  <c r="H58" i="3"/>
  <c r="H62" i="3"/>
  <c r="H57" i="3"/>
  <c r="H56" i="3" l="1"/>
  <c r="H55" i="3"/>
  <c r="H49" i="3" l="1"/>
  <c r="H53" i="3"/>
  <c r="F54" i="3"/>
  <c r="H54" i="3" s="1"/>
  <c r="H52" i="3" l="1"/>
  <c r="H51" i="3"/>
  <c r="F65" i="3"/>
  <c r="H50" i="3"/>
  <c r="H48" i="3"/>
  <c r="H46" i="3"/>
  <c r="H47" i="3"/>
  <c r="H45" i="3"/>
  <c r="H38" i="4"/>
  <c r="G38" i="4"/>
  <c r="I38" i="4"/>
  <c r="G41" i="4" s="1"/>
  <c r="H65" i="3" l="1"/>
  <c r="B41" i="4"/>
  <c r="K41" i="4" s="1"/>
  <c r="H17" i="3"/>
  <c r="H42" i="3" l="1"/>
  <c r="G65" i="3"/>
  <c r="D65" i="3"/>
  <c r="C65" i="3"/>
  <c r="E45" i="3"/>
  <c r="E65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66" i="3"/>
  <c r="H24" i="3"/>
  <c r="H37" i="3"/>
  <c r="H13" i="3"/>
  <c r="F66" i="3"/>
  <c r="E71" i="3" s="1"/>
  <c r="G66" i="3"/>
  <c r="G71" i="3" s="1"/>
  <c r="H44" i="3"/>
  <c r="E66" i="3"/>
  <c r="A71" i="3" s="1"/>
  <c r="C66" i="3"/>
  <c r="H66" i="3" l="1"/>
  <c r="C71" i="3" s="1"/>
  <c r="I71" i="3" s="1"/>
</calcChain>
</file>

<file path=xl/sharedStrings.xml><?xml version="1.0" encoding="utf-8"?>
<sst xmlns="http://schemas.openxmlformats.org/spreadsheetml/2006/main" count="137" uniqueCount="128">
  <si>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</si>
  <si>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</si>
  <si>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</si>
  <si>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</si>
  <si>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</si>
  <si>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</si>
  <si>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</si>
  <si>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</si>
  <si>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</si>
  <si>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</si>
  <si>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</si>
  <si>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</si>
  <si>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</si>
  <si>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</si>
  <si>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</si>
  <si>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</si>
  <si>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</si>
  <si>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</si>
  <si>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</si>
  <si>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</si>
  <si>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</si>
  <si>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</si>
  <si>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</si>
  <si>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</si>
  <si>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</si>
  <si>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</si>
  <si>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</si>
  <si>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</si>
  <si>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</si>
  <si>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</si>
  <si>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</si>
  <si>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</si>
  <si>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</si>
  <si>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</si>
  <si>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</si>
  <si>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</si>
  <si>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</si>
  <si>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</si>
  <si>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</si>
  <si>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</si>
  <si>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</si>
  <si>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</si>
  <si>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</si>
  <si>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</si>
  <si>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</si>
  <si>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</si>
  <si>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</si>
  <si>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</si>
  <si>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</si>
  <si>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</si>
  <si>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</si>
  <si>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</si>
  <si>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</si>
  <si>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</si>
  <si>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</si>
  <si>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</si>
  <si>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</si>
  <si>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</si>
  <si>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</si>
  <si>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</si>
  <si>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</si>
  <si>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</si>
  <si>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</si>
  <si>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</si>
  <si>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</si>
  <si>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</si>
  <si>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</si>
  <si>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</si>
  <si>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</si>
  <si>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</si>
  <si>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</si>
  <si>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</si>
  <si>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</si>
  <si>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</si>
  <si>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</si>
  <si>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</si>
  <si>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</si>
  <si>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</si>
  <si>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</si>
  <si>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</si>
  <si>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详见滴滴行程单</t>
    <phoneticPr fontId="10" type="noConversion"/>
  </si>
  <si>
    <t>茶叶罐打样费用</t>
    <phoneticPr fontId="9" type="noConversion"/>
  </si>
  <si>
    <t>茶叶罐二次打样</t>
    <phoneticPr fontId="9" type="noConversion"/>
  </si>
  <si>
    <t>茶叶罐三次打样</t>
    <phoneticPr fontId="9" type="noConversion"/>
  </si>
  <si>
    <t>茶叶罐1000个</t>
    <phoneticPr fontId="9" type="noConversion"/>
  </si>
  <si>
    <t>绳子logo打板费1</t>
    <phoneticPr fontId="9" type="noConversion"/>
  </si>
  <si>
    <t>茶叶样品费用1包</t>
    <phoneticPr fontId="9" type="noConversion"/>
  </si>
  <si>
    <t>毛毡包12个</t>
    <phoneticPr fontId="9" type="noConversion"/>
  </si>
  <si>
    <t>茶叶102包</t>
    <phoneticPr fontId="9" type="noConversion"/>
  </si>
  <si>
    <t>顺丰闪送</t>
    <phoneticPr fontId="9" type="noConversion"/>
  </si>
  <si>
    <t>印章30个图案</t>
    <phoneticPr fontId="9" type="noConversion"/>
  </si>
  <si>
    <t>绳子采买700根+74元运费</t>
    <phoneticPr fontId="9" type="noConversion"/>
  </si>
  <si>
    <t>客户物料邮寄</t>
    <phoneticPr fontId="9" type="noConversion"/>
  </si>
  <si>
    <t>客户茶叶+零食</t>
    <phoneticPr fontId="9" type="noConversion"/>
  </si>
  <si>
    <t>康辉会展工作人员住宿4间6晚</t>
    <phoneticPr fontId="9" type="noConversion"/>
  </si>
  <si>
    <t>11日会务组用餐</t>
    <phoneticPr fontId="10" type="noConversion"/>
  </si>
  <si>
    <t>12日会务组用餐</t>
    <phoneticPr fontId="10" type="noConversion"/>
  </si>
  <si>
    <t>康辉会展工作人员住宿3间2晚</t>
    <phoneticPr fontId="9" type="noConversion"/>
  </si>
  <si>
    <t>开会&amp;当地打车</t>
    <phoneticPr fontId="10" type="noConversion"/>
  </si>
  <si>
    <t>临时横幅、易拉宝制作</t>
    <phoneticPr fontId="9" type="noConversion"/>
  </si>
  <si>
    <t>邮票</t>
    <phoneticPr fontId="9" type="noConversion"/>
  </si>
  <si>
    <t>客户坚果 水果</t>
    <phoneticPr fontId="10" type="noConversion"/>
  </si>
  <si>
    <t>1.11-25</t>
    <phoneticPr fontId="10" type="noConversion"/>
  </si>
  <si>
    <t>2月</t>
    <phoneticPr fontId="10" type="noConversion"/>
  </si>
  <si>
    <t>12日星巴克</t>
    <phoneticPr fontId="10" type="noConversion"/>
  </si>
  <si>
    <t>12日会务组咖啡</t>
    <phoneticPr fontId="10" type="noConversion"/>
  </si>
  <si>
    <t>15日星巴克</t>
    <phoneticPr fontId="10" type="noConversion"/>
  </si>
  <si>
    <t>12日面包</t>
    <phoneticPr fontId="10" type="noConversion"/>
  </si>
  <si>
    <t>18日采购、王凤雨餐费</t>
    <phoneticPr fontId="10" type="noConversion"/>
  </si>
  <si>
    <t>18日会务组餐费</t>
    <phoneticPr fontId="10" type="noConversion"/>
  </si>
  <si>
    <t>18日客户果汁</t>
    <phoneticPr fontId="10" type="noConversion"/>
  </si>
  <si>
    <t>18日客户点心</t>
    <phoneticPr fontId="10" type="noConversion"/>
  </si>
  <si>
    <t>会务组喜茶</t>
    <phoneticPr fontId="9" type="noConversion"/>
  </si>
  <si>
    <t>咖啡</t>
    <phoneticPr fontId="10" type="noConversion"/>
  </si>
  <si>
    <t>药品</t>
    <phoneticPr fontId="10" type="noConversion"/>
  </si>
  <si>
    <t>客户胃药</t>
    <phoneticPr fontId="10" type="noConversion"/>
  </si>
  <si>
    <t>20日奶茶</t>
    <phoneticPr fontId="10" type="noConversion"/>
  </si>
  <si>
    <t>21日餐费</t>
    <phoneticPr fontId="10" type="noConversion"/>
  </si>
  <si>
    <t>22日餐费</t>
    <phoneticPr fontId="10" type="noConversion"/>
  </si>
  <si>
    <t>会务组餐费</t>
    <phoneticPr fontId="10" type="noConversion"/>
  </si>
  <si>
    <t>20日会务组午餐</t>
    <phoneticPr fontId="10" type="noConversion"/>
  </si>
  <si>
    <t>20日会务组晚餐</t>
    <phoneticPr fontId="10" type="noConversion"/>
  </si>
  <si>
    <t>12日客户水果</t>
    <phoneticPr fontId="10" type="noConversion"/>
  </si>
  <si>
    <t>团号：	HMJB-250113-WFY460</t>
    <phoneticPr fontId="9" type="noConversion"/>
  </si>
  <si>
    <t>客户餐费</t>
    <phoneticPr fontId="9" type="noConversion"/>
  </si>
  <si>
    <t>果汁</t>
    <phoneticPr fontId="9" type="noConversion"/>
  </si>
  <si>
    <t>客户餐费</t>
    <phoneticPr fontId="10" type="noConversion"/>
  </si>
  <si>
    <t>HMJB-250113-WFY460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</si>
</sst>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179" fontId="0" fillId="0" borderId="0" xfId="0" applyNumberFormat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0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73"/>
  <sheetViews>
    <sheetView topLeftCell="D46" workbookViewId="0">
      <selection activeCell="I57" sqref="I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10.730468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1" ht="21" customHeight="1" x14ac:dyDescent="0.3">
      <c r="C2" s="84" t="s">
        <v>0</v>
      </c>
      <c r="D2" s="84"/>
      <c r="E2" s="84"/>
      <c r="F2" s="84"/>
      <c r="G2" s="84"/>
      <c r="H2" s="84"/>
      <c r="I2" s="12"/>
      <c r="J2" s="12"/>
      <c r="K2" s="12"/>
    </row>
    <row r="4" spans="1:11" ht="21" customHeight="1" x14ac:dyDescent="0.3">
      <c r="H4" s="67" t="s">
        <v>123</v>
      </c>
      <c r="I4" s="67"/>
      <c r="J4" s="67" t="s">
        <v>79</v>
      </c>
    </row>
    <row r="5" spans="1:11" ht="21" customHeight="1" x14ac:dyDescent="0.3">
      <c r="H5" s="68"/>
      <c r="I5" s="68"/>
      <c r="J5" s="68"/>
    </row>
    <row r="6" spans="1:11" ht="21" customHeight="1" x14ac:dyDescent="0.3">
      <c r="A6" s="82" t="s">
        <v>1</v>
      </c>
      <c r="B6" s="72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2" t="s">
        <v>5</v>
      </c>
    </row>
    <row r="7" spans="1:11" ht="21" customHeight="1" x14ac:dyDescent="0.3">
      <c r="A7" s="82"/>
      <c r="B7" s="7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2"/>
    </row>
    <row r="8" spans="1:11" ht="21" customHeight="1" x14ac:dyDescent="0.3">
      <c r="A8" s="76">
        <v>1</v>
      </c>
      <c r="B8" s="79" t="s">
        <v>13</v>
      </c>
      <c r="C8" s="73">
        <v>0</v>
      </c>
      <c r="D8" s="76">
        <v>1</v>
      </c>
      <c r="E8" s="7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1" t="s">
        <v>14</v>
      </c>
    </row>
    <row r="9" spans="1:11" ht="21" customHeight="1" x14ac:dyDescent="0.3">
      <c r="A9" s="76"/>
      <c r="B9" s="79"/>
      <c r="C9" s="73"/>
      <c r="D9" s="76"/>
      <c r="E9" s="73"/>
      <c r="F9" s="6">
        <v>0</v>
      </c>
      <c r="G9" s="6">
        <v>0</v>
      </c>
      <c r="H9" s="6">
        <f t="shared" si="0"/>
        <v>0</v>
      </c>
      <c r="I9" s="13"/>
      <c r="J9" s="62"/>
    </row>
    <row r="10" spans="1:11" ht="21" customHeight="1" x14ac:dyDescent="0.3">
      <c r="A10" s="76"/>
      <c r="B10" s="79"/>
      <c r="C10" s="73"/>
      <c r="D10" s="76"/>
      <c r="E10" s="73"/>
      <c r="F10" s="6">
        <v>0</v>
      </c>
      <c r="G10" s="6">
        <v>0</v>
      </c>
      <c r="H10" s="6">
        <f t="shared" si="0"/>
        <v>0</v>
      </c>
      <c r="I10" s="13"/>
      <c r="J10" s="62"/>
    </row>
    <row r="11" spans="1:11" ht="21" customHeight="1" x14ac:dyDescent="0.3">
      <c r="A11" s="76"/>
      <c r="B11" s="79"/>
      <c r="C11" s="73"/>
      <c r="D11" s="76"/>
      <c r="E11" s="73"/>
      <c r="F11" s="6">
        <v>0</v>
      </c>
      <c r="G11" s="6">
        <v>0</v>
      </c>
      <c r="H11" s="6">
        <f t="shared" si="0"/>
        <v>0</v>
      </c>
      <c r="I11" s="13"/>
      <c r="J11" s="62"/>
    </row>
    <row r="12" spans="1:11" ht="21" customHeight="1" x14ac:dyDescent="0.3">
      <c r="A12" s="76"/>
      <c r="B12" s="79"/>
      <c r="C12" s="73"/>
      <c r="D12" s="76"/>
      <c r="E12" s="73"/>
      <c r="F12" s="6">
        <v>0</v>
      </c>
      <c r="G12" s="6">
        <v>0</v>
      </c>
      <c r="H12" s="6">
        <f t="shared" si="0"/>
        <v>0</v>
      </c>
      <c r="I12" s="13"/>
      <c r="J12" s="62"/>
    </row>
    <row r="13" spans="1:11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3"/>
    </row>
    <row r="14" spans="1:11" ht="21" customHeight="1" x14ac:dyDescent="0.3">
      <c r="A14" s="77">
        <v>2</v>
      </c>
      <c r="B14" s="90" t="s">
        <v>16</v>
      </c>
      <c r="C14" s="74">
        <v>0</v>
      </c>
      <c r="D14" s="77">
        <v>1</v>
      </c>
      <c r="E14" s="7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1" t="s">
        <v>17</v>
      </c>
    </row>
    <row r="15" spans="1:11" ht="21" customHeight="1" x14ac:dyDescent="0.3">
      <c r="A15" s="78"/>
      <c r="B15" s="91"/>
      <c r="C15" s="75"/>
      <c r="D15" s="78"/>
      <c r="E15" s="75"/>
      <c r="F15" s="6">
        <v>0</v>
      </c>
      <c r="G15" s="6">
        <v>0</v>
      </c>
      <c r="H15" s="6">
        <f t="shared" ref="H15" si="3">F15+G15</f>
        <v>0</v>
      </c>
      <c r="I15" s="13"/>
      <c r="J15" s="62"/>
    </row>
    <row r="16" spans="1:11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3"/>
    </row>
    <row r="17" spans="1:10" ht="21" customHeight="1" x14ac:dyDescent="0.3">
      <c r="A17" s="76">
        <v>3</v>
      </c>
      <c r="B17" s="79" t="s">
        <v>19</v>
      </c>
      <c r="C17" s="73">
        <v>0</v>
      </c>
      <c r="D17" s="76"/>
      <c r="E17" s="7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9" t="s">
        <v>20</v>
      </c>
    </row>
    <row r="18" spans="1:10" ht="21" customHeight="1" x14ac:dyDescent="0.3">
      <c r="A18" s="76"/>
      <c r="B18" s="79"/>
      <c r="C18" s="73"/>
      <c r="D18" s="76"/>
      <c r="E18" s="73"/>
      <c r="F18" s="6">
        <v>0</v>
      </c>
      <c r="G18" s="6">
        <v>0</v>
      </c>
      <c r="H18" s="6">
        <f t="shared" si="0"/>
        <v>0</v>
      </c>
      <c r="I18" s="13"/>
      <c r="J18" s="70"/>
    </row>
    <row r="19" spans="1:10" ht="21" customHeight="1" x14ac:dyDescent="0.3">
      <c r="A19" s="76"/>
      <c r="B19" s="79"/>
      <c r="C19" s="73"/>
      <c r="D19" s="76"/>
      <c r="E19" s="73"/>
      <c r="F19" s="6">
        <v>0</v>
      </c>
      <c r="G19" s="6">
        <v>0</v>
      </c>
      <c r="H19" s="6">
        <f t="shared" si="0"/>
        <v>0</v>
      </c>
      <c r="I19" s="13"/>
      <c r="J19" s="70"/>
    </row>
    <row r="20" spans="1:10" ht="21" customHeight="1" x14ac:dyDescent="0.3">
      <c r="A20" s="76"/>
      <c r="B20" s="79"/>
      <c r="C20" s="73"/>
      <c r="D20" s="76"/>
      <c r="E20" s="73"/>
      <c r="F20" s="6">
        <v>0</v>
      </c>
      <c r="G20" s="6">
        <v>0</v>
      </c>
      <c r="H20" s="6">
        <f t="shared" si="0"/>
        <v>0</v>
      </c>
      <c r="I20" s="13"/>
      <c r="J20" s="7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1"/>
    </row>
    <row r="22" spans="1:10" ht="21" customHeight="1" x14ac:dyDescent="0.3">
      <c r="A22" s="76">
        <v>4</v>
      </c>
      <c r="B22" s="79" t="s">
        <v>22</v>
      </c>
      <c r="C22" s="73">
        <v>0</v>
      </c>
      <c r="D22" s="76">
        <v>1</v>
      </c>
      <c r="E22" s="7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9" t="s">
        <v>23</v>
      </c>
    </row>
    <row r="23" spans="1:10" ht="21" customHeight="1" x14ac:dyDescent="0.3">
      <c r="A23" s="76"/>
      <c r="B23" s="79"/>
      <c r="C23" s="73"/>
      <c r="D23" s="76"/>
      <c r="E23" s="73"/>
      <c r="F23" s="6">
        <v>0</v>
      </c>
      <c r="G23" s="6">
        <v>0</v>
      </c>
      <c r="H23" s="6">
        <f t="shared" si="0"/>
        <v>0</v>
      </c>
      <c r="I23" s="19"/>
      <c r="J23" s="7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1"/>
    </row>
    <row r="25" spans="1:10" ht="21" customHeight="1" x14ac:dyDescent="0.3">
      <c r="A25" s="77">
        <v>5</v>
      </c>
      <c r="B25" s="90" t="s">
        <v>25</v>
      </c>
      <c r="C25" s="74">
        <v>0</v>
      </c>
      <c r="D25" s="77">
        <v>1</v>
      </c>
      <c r="E25" s="7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1" t="s">
        <v>26</v>
      </c>
    </row>
    <row r="26" spans="1:10" ht="21" customHeight="1" x14ac:dyDescent="0.3">
      <c r="A26" s="78"/>
      <c r="B26" s="91"/>
      <c r="C26" s="75"/>
      <c r="D26" s="78"/>
      <c r="E26" s="75"/>
      <c r="F26" s="6">
        <v>0</v>
      </c>
      <c r="G26" s="6">
        <v>0</v>
      </c>
      <c r="H26" s="6">
        <f t="shared" ref="H26" si="8">F26+G26</f>
        <v>0</v>
      </c>
      <c r="I26" s="13"/>
      <c r="J26" s="6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3"/>
    </row>
    <row r="28" spans="1:10" ht="21" customHeight="1" x14ac:dyDescent="0.3">
      <c r="A28" s="76">
        <v>6</v>
      </c>
      <c r="B28" s="79" t="s">
        <v>28</v>
      </c>
      <c r="C28" s="73">
        <v>0</v>
      </c>
      <c r="D28" s="76">
        <v>1</v>
      </c>
      <c r="E28" s="7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1" t="s">
        <v>29</v>
      </c>
    </row>
    <row r="29" spans="1:10" ht="21" customHeight="1" x14ac:dyDescent="0.3">
      <c r="A29" s="76"/>
      <c r="B29" s="79"/>
      <c r="C29" s="73"/>
      <c r="D29" s="76"/>
      <c r="E29" s="73"/>
      <c r="F29" s="6">
        <v>0</v>
      </c>
      <c r="G29" s="6">
        <v>0</v>
      </c>
      <c r="H29" s="6">
        <f t="shared" si="0"/>
        <v>0</v>
      </c>
      <c r="I29" s="13"/>
      <c r="J29" s="70"/>
    </row>
    <row r="30" spans="1:10" ht="21" customHeight="1" x14ac:dyDescent="0.3">
      <c r="A30" s="76"/>
      <c r="B30" s="79"/>
      <c r="C30" s="73"/>
      <c r="D30" s="76"/>
      <c r="E30" s="73"/>
      <c r="F30" s="6">
        <v>0</v>
      </c>
      <c r="G30" s="6">
        <v>0</v>
      </c>
      <c r="H30" s="6">
        <f t="shared" si="0"/>
        <v>0</v>
      </c>
      <c r="I30" s="13"/>
      <c r="J30" s="70"/>
    </row>
    <row r="31" spans="1:10" ht="21" customHeight="1" x14ac:dyDescent="0.3">
      <c r="A31" s="76"/>
      <c r="B31" s="79"/>
      <c r="C31" s="73"/>
      <c r="D31" s="76"/>
      <c r="E31" s="73"/>
      <c r="F31" s="6">
        <v>0</v>
      </c>
      <c r="G31" s="6">
        <v>0</v>
      </c>
      <c r="H31" s="6">
        <f t="shared" si="0"/>
        <v>0</v>
      </c>
      <c r="I31" s="13"/>
      <c r="J31" s="7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1"/>
    </row>
    <row r="33" spans="1:10" ht="21" customHeight="1" x14ac:dyDescent="0.3">
      <c r="A33" s="76">
        <v>7</v>
      </c>
      <c r="B33" s="79" t="s">
        <v>31</v>
      </c>
      <c r="C33" s="73">
        <v>0</v>
      </c>
      <c r="D33" s="76">
        <v>1</v>
      </c>
      <c r="E33" s="7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4"/>
    </row>
    <row r="34" spans="1:10" ht="21" customHeight="1" x14ac:dyDescent="0.3">
      <c r="A34" s="76"/>
      <c r="B34" s="79"/>
      <c r="C34" s="73"/>
      <c r="D34" s="76"/>
      <c r="E34" s="73"/>
      <c r="F34" s="6">
        <v>0</v>
      </c>
      <c r="G34" s="6">
        <v>0</v>
      </c>
      <c r="H34" s="6">
        <f t="shared" si="0"/>
        <v>0</v>
      </c>
      <c r="I34" s="13"/>
      <c r="J34" s="65"/>
    </row>
    <row r="35" spans="1:10" ht="21" customHeight="1" x14ac:dyDescent="0.3">
      <c r="A35" s="76"/>
      <c r="B35" s="79"/>
      <c r="C35" s="73"/>
      <c r="D35" s="76"/>
      <c r="E35" s="73"/>
      <c r="F35" s="6">
        <v>0</v>
      </c>
      <c r="G35" s="6">
        <v>0</v>
      </c>
      <c r="H35" s="6">
        <f t="shared" si="0"/>
        <v>0</v>
      </c>
      <c r="I35" s="13"/>
      <c r="J35" s="65"/>
    </row>
    <row r="36" spans="1:10" ht="21" customHeight="1" x14ac:dyDescent="0.3">
      <c r="A36" s="76"/>
      <c r="B36" s="79"/>
      <c r="C36" s="73"/>
      <c r="D36" s="76"/>
      <c r="E36" s="73"/>
      <c r="F36" s="6">
        <v>0</v>
      </c>
      <c r="G36" s="6">
        <v>0</v>
      </c>
      <c r="H36" s="6">
        <f t="shared" si="0"/>
        <v>0</v>
      </c>
      <c r="I36" s="13"/>
      <c r="J36" s="6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6"/>
    </row>
    <row r="38" spans="1:10" ht="21" customHeight="1" x14ac:dyDescent="0.3">
      <c r="A38" s="76">
        <v>8</v>
      </c>
      <c r="B38" s="79" t="s">
        <v>33</v>
      </c>
      <c r="C38" s="73">
        <v>0</v>
      </c>
      <c r="D38" s="76">
        <v>1</v>
      </c>
      <c r="E38" s="7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9" t="s">
        <v>34</v>
      </c>
    </row>
    <row r="39" spans="1:10" ht="21" customHeight="1" x14ac:dyDescent="0.3">
      <c r="A39" s="76"/>
      <c r="B39" s="79"/>
      <c r="C39" s="73"/>
      <c r="D39" s="76"/>
      <c r="E39" s="73"/>
      <c r="F39" s="6">
        <v>0</v>
      </c>
      <c r="G39" s="6">
        <v>0</v>
      </c>
      <c r="H39" s="6">
        <f t="shared" si="0"/>
        <v>0</v>
      </c>
      <c r="I39" s="13"/>
      <c r="J39" s="7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1"/>
    </row>
    <row r="41" spans="1:10" ht="21" customHeight="1" x14ac:dyDescent="0.3">
      <c r="A41" s="76">
        <v>9</v>
      </c>
      <c r="B41" s="79" t="s">
        <v>36</v>
      </c>
      <c r="C41" s="73">
        <v>0</v>
      </c>
      <c r="D41" s="76">
        <v>1</v>
      </c>
      <c r="E41" s="73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1" t="s">
        <v>37</v>
      </c>
    </row>
    <row r="42" spans="1:10" ht="21" customHeight="1" x14ac:dyDescent="0.3">
      <c r="A42" s="76"/>
      <c r="B42" s="79"/>
      <c r="C42" s="73"/>
      <c r="D42" s="76"/>
      <c r="E42" s="73"/>
      <c r="F42" s="6">
        <v>0</v>
      </c>
      <c r="G42" s="6">
        <v>0</v>
      </c>
      <c r="H42" s="6">
        <f>F42+G42</f>
        <v>0</v>
      </c>
      <c r="I42" s="13"/>
      <c r="J42" s="62"/>
    </row>
    <row r="43" spans="1:10" ht="21" customHeight="1" x14ac:dyDescent="0.3">
      <c r="A43" s="76"/>
      <c r="B43" s="79"/>
      <c r="C43" s="73"/>
      <c r="D43" s="76"/>
      <c r="E43" s="73"/>
      <c r="F43" s="6">
        <v>0</v>
      </c>
      <c r="G43" s="6">
        <v>0</v>
      </c>
      <c r="H43" s="6">
        <f t="shared" si="0"/>
        <v>0</v>
      </c>
      <c r="I43" s="13"/>
      <c r="J43" s="6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3"/>
    </row>
    <row r="45" spans="1:10" ht="22.5" customHeight="1" x14ac:dyDescent="0.3">
      <c r="A45" s="77">
        <v>10</v>
      </c>
      <c r="B45" s="79" t="s">
        <v>39</v>
      </c>
      <c r="C45" s="73">
        <v>0</v>
      </c>
      <c r="D45" s="76">
        <v>1</v>
      </c>
      <c r="E45" s="73">
        <f t="shared" si="2"/>
        <v>0</v>
      </c>
      <c r="F45" s="6">
        <v>0</v>
      </c>
      <c r="G45" s="6">
        <v>76</v>
      </c>
      <c r="H45" s="6">
        <f t="shared" ref="H45:H48" si="19">F45+G45</f>
        <v>76</v>
      </c>
      <c r="I45" s="18" t="s">
        <v>81</v>
      </c>
      <c r="J45" s="64"/>
    </row>
    <row r="46" spans="1:10" ht="22.5" customHeight="1" x14ac:dyDescent="0.3">
      <c r="A46" s="83"/>
      <c r="B46" s="79"/>
      <c r="C46" s="73"/>
      <c r="D46" s="76"/>
      <c r="E46" s="73"/>
      <c r="F46" s="6">
        <v>0</v>
      </c>
      <c r="G46" s="6">
        <v>67</v>
      </c>
      <c r="H46" s="6">
        <f t="shared" si="19"/>
        <v>67</v>
      </c>
      <c r="I46" s="18" t="s">
        <v>82</v>
      </c>
      <c r="J46" s="65"/>
    </row>
    <row r="47" spans="1:10" ht="21" customHeight="1" x14ac:dyDescent="0.3">
      <c r="A47" s="83"/>
      <c r="B47" s="79"/>
      <c r="C47" s="73"/>
      <c r="D47" s="76"/>
      <c r="E47" s="73"/>
      <c r="F47" s="6">
        <v>0</v>
      </c>
      <c r="G47" s="6">
        <v>55</v>
      </c>
      <c r="H47" s="6">
        <f t="shared" si="19"/>
        <v>55</v>
      </c>
      <c r="I47" s="18" t="s">
        <v>83</v>
      </c>
      <c r="J47" s="65"/>
    </row>
    <row r="48" spans="1:10" ht="21" customHeight="1" x14ac:dyDescent="0.3">
      <c r="A48" s="83"/>
      <c r="B48" s="79"/>
      <c r="C48" s="73"/>
      <c r="D48" s="76"/>
      <c r="E48" s="73"/>
      <c r="F48" s="6">
        <v>9997</v>
      </c>
      <c r="G48" s="6">
        <v>0</v>
      </c>
      <c r="H48" s="6">
        <f t="shared" si="19"/>
        <v>9997</v>
      </c>
      <c r="I48" s="18" t="s">
        <v>84</v>
      </c>
      <c r="J48" s="65"/>
    </row>
    <row r="49" spans="1:10" ht="21" customHeight="1" x14ac:dyDescent="0.3">
      <c r="A49" s="83"/>
      <c r="B49" s="79"/>
      <c r="C49" s="73"/>
      <c r="D49" s="76"/>
      <c r="E49" s="73"/>
      <c r="F49" s="6">
        <v>198</v>
      </c>
      <c r="G49" s="6">
        <v>0</v>
      </c>
      <c r="H49" s="6">
        <f t="shared" ref="H49" si="20">F49+G49</f>
        <v>198</v>
      </c>
      <c r="I49" s="19" t="s">
        <v>87</v>
      </c>
      <c r="J49" s="65"/>
    </row>
    <row r="50" spans="1:10" ht="21" customHeight="1" x14ac:dyDescent="0.3">
      <c r="A50" s="83"/>
      <c r="B50" s="79"/>
      <c r="C50" s="73"/>
      <c r="D50" s="76"/>
      <c r="E50" s="73"/>
      <c r="F50" s="6">
        <v>39.799999999999997</v>
      </c>
      <c r="G50" s="6">
        <v>0</v>
      </c>
      <c r="H50" s="6">
        <f t="shared" ref="H50:H55" si="21">F50+G50</f>
        <v>39.799999999999997</v>
      </c>
      <c r="I50" s="18" t="s">
        <v>86</v>
      </c>
      <c r="J50" s="65"/>
    </row>
    <row r="51" spans="1:10" ht="21" customHeight="1" x14ac:dyDescent="0.3">
      <c r="A51" s="83"/>
      <c r="B51" s="79"/>
      <c r="C51" s="73"/>
      <c r="D51" s="76"/>
      <c r="E51" s="73"/>
      <c r="F51" s="6">
        <v>3461.62</v>
      </c>
      <c r="G51" s="6">
        <v>0</v>
      </c>
      <c r="H51" s="6">
        <f t="shared" si="21"/>
        <v>3461.62</v>
      </c>
      <c r="I51" s="18" t="s">
        <v>88</v>
      </c>
      <c r="J51" s="65"/>
    </row>
    <row r="52" spans="1:10" ht="21" customHeight="1" x14ac:dyDescent="0.3">
      <c r="A52" s="83"/>
      <c r="B52" s="79"/>
      <c r="C52" s="73"/>
      <c r="D52" s="76"/>
      <c r="E52" s="73"/>
      <c r="F52" s="6">
        <v>0</v>
      </c>
      <c r="G52" s="6">
        <v>180</v>
      </c>
      <c r="H52" s="6">
        <f t="shared" si="21"/>
        <v>180</v>
      </c>
      <c r="I52" s="18" t="s">
        <v>85</v>
      </c>
      <c r="J52" s="65"/>
    </row>
    <row r="53" spans="1:10" ht="21" customHeight="1" x14ac:dyDescent="0.3">
      <c r="A53" s="83"/>
      <c r="B53" s="79"/>
      <c r="C53" s="73"/>
      <c r="D53" s="76"/>
      <c r="E53" s="73"/>
      <c r="F53" s="6">
        <v>0</v>
      </c>
      <c r="G53" s="6">
        <v>3014</v>
      </c>
      <c r="H53" s="6">
        <f t="shared" si="21"/>
        <v>3014</v>
      </c>
      <c r="I53" s="19" t="s">
        <v>91</v>
      </c>
      <c r="J53" s="65"/>
    </row>
    <row r="54" spans="1:10" ht="21" customHeight="1" x14ac:dyDescent="0.3">
      <c r="A54" s="83"/>
      <c r="B54" s="79"/>
      <c r="C54" s="73"/>
      <c r="D54" s="76"/>
      <c r="E54" s="73"/>
      <c r="F54" s="6">
        <f>25.88+37.8</f>
        <v>63.679999999999993</v>
      </c>
      <c r="G54" s="6">
        <v>0</v>
      </c>
      <c r="H54" s="6">
        <f t="shared" si="21"/>
        <v>63.679999999999993</v>
      </c>
      <c r="I54" s="19" t="s">
        <v>89</v>
      </c>
      <c r="J54" s="65"/>
    </row>
    <row r="55" spans="1:10" ht="21" customHeight="1" x14ac:dyDescent="0.3">
      <c r="A55" s="83"/>
      <c r="B55" s="79"/>
      <c r="C55" s="73"/>
      <c r="D55" s="76"/>
      <c r="E55" s="73"/>
      <c r="F55" s="6">
        <v>313.5</v>
      </c>
      <c r="G55" s="6">
        <v>0</v>
      </c>
      <c r="H55" s="6">
        <f t="shared" si="21"/>
        <v>313.5</v>
      </c>
      <c r="I55" s="19" t="s">
        <v>92</v>
      </c>
      <c r="J55" s="65"/>
    </row>
    <row r="56" spans="1:10" ht="21" customHeight="1" x14ac:dyDescent="0.3">
      <c r="A56" s="83"/>
      <c r="B56" s="79"/>
      <c r="C56" s="73"/>
      <c r="D56" s="76"/>
      <c r="E56" s="73"/>
      <c r="F56" s="6">
        <v>2400</v>
      </c>
      <c r="G56" s="6">
        <v>0</v>
      </c>
      <c r="H56" s="6">
        <f t="shared" ref="H56:H64" si="22">F56+G56</f>
        <v>2400</v>
      </c>
      <c r="I56" s="19" t="s">
        <v>90</v>
      </c>
      <c r="J56" s="65"/>
    </row>
    <row r="57" spans="1:10" ht="21" customHeight="1" x14ac:dyDescent="0.3">
      <c r="A57" s="83"/>
      <c r="B57" s="79"/>
      <c r="C57" s="73"/>
      <c r="D57" s="76"/>
      <c r="E57" s="73"/>
      <c r="F57" s="6">
        <v>382.29</v>
      </c>
      <c r="G57" s="6">
        <v>0</v>
      </c>
      <c r="H57" s="6">
        <f t="shared" si="22"/>
        <v>382.29</v>
      </c>
      <c r="I57" s="19" t="s">
        <v>93</v>
      </c>
      <c r="J57" s="65"/>
    </row>
    <row r="58" spans="1:10" ht="21" customHeight="1" x14ac:dyDescent="0.3">
      <c r="A58" s="83"/>
      <c r="B58" s="79"/>
      <c r="C58" s="73"/>
      <c r="D58" s="76"/>
      <c r="E58" s="73"/>
      <c r="F58" s="6">
        <v>0</v>
      </c>
      <c r="G58" s="6">
        <v>1000</v>
      </c>
      <c r="H58" s="6">
        <f t="shared" si="22"/>
        <v>1000</v>
      </c>
      <c r="I58" s="19" t="s">
        <v>99</v>
      </c>
      <c r="J58" s="65"/>
    </row>
    <row r="59" spans="1:10" ht="21" customHeight="1" x14ac:dyDescent="0.3">
      <c r="A59" s="83"/>
      <c r="B59" s="79"/>
      <c r="C59" s="73"/>
      <c r="D59" s="76"/>
      <c r="E59" s="73"/>
      <c r="F59" s="6">
        <v>9.6</v>
      </c>
      <c r="G59" s="6">
        <v>0</v>
      </c>
      <c r="H59" s="6">
        <f t="shared" si="22"/>
        <v>9.6</v>
      </c>
      <c r="I59" s="19" t="s">
        <v>100</v>
      </c>
      <c r="J59" s="65"/>
    </row>
    <row r="60" spans="1:10" ht="21" customHeight="1" x14ac:dyDescent="0.3">
      <c r="A60" s="83"/>
      <c r="B60" s="79"/>
      <c r="C60" s="73"/>
      <c r="D60" s="76"/>
      <c r="E60" s="73"/>
      <c r="F60" s="6">
        <f>300.3+83+40+49</f>
        <v>472.3</v>
      </c>
      <c r="G60" s="6">
        <v>0</v>
      </c>
      <c r="H60" s="6">
        <f t="shared" ref="H60:H61" si="23">F60+G60</f>
        <v>472.3</v>
      </c>
      <c r="I60" s="19" t="s">
        <v>112</v>
      </c>
      <c r="J60" s="65"/>
    </row>
    <row r="61" spans="1:10" ht="21" customHeight="1" x14ac:dyDescent="0.3">
      <c r="A61" s="83"/>
      <c r="B61" s="79"/>
      <c r="C61" s="73"/>
      <c r="D61" s="76"/>
      <c r="E61" s="73"/>
      <c r="F61" s="6">
        <v>52.1</v>
      </c>
      <c r="G61" s="6">
        <v>0</v>
      </c>
      <c r="H61" s="6">
        <f t="shared" si="23"/>
        <v>52.1</v>
      </c>
      <c r="I61" s="19" t="s">
        <v>125</v>
      </c>
      <c r="J61" s="65"/>
    </row>
    <row r="62" spans="1:10" ht="21" customHeight="1" x14ac:dyDescent="0.3">
      <c r="A62" s="83"/>
      <c r="B62" s="79"/>
      <c r="C62" s="73"/>
      <c r="D62" s="76"/>
      <c r="E62" s="73"/>
      <c r="F62" s="6">
        <v>12000</v>
      </c>
      <c r="G62" s="6">
        <v>0</v>
      </c>
      <c r="H62" s="6">
        <f t="shared" si="22"/>
        <v>12000</v>
      </c>
      <c r="I62" s="19" t="s">
        <v>94</v>
      </c>
      <c r="J62" s="65"/>
    </row>
    <row r="63" spans="1:10" ht="21" customHeight="1" x14ac:dyDescent="0.3">
      <c r="A63" s="83"/>
      <c r="B63" s="79"/>
      <c r="C63" s="73"/>
      <c r="D63" s="76"/>
      <c r="E63" s="73"/>
      <c r="F63" s="6">
        <v>2761</v>
      </c>
      <c r="G63" s="6">
        <v>0</v>
      </c>
      <c r="H63" s="6">
        <f t="shared" si="22"/>
        <v>2761</v>
      </c>
      <c r="I63" s="19" t="s">
        <v>97</v>
      </c>
      <c r="J63" s="65"/>
    </row>
    <row r="64" spans="1:10" ht="21" customHeight="1" x14ac:dyDescent="0.3">
      <c r="A64" s="83"/>
      <c r="B64" s="79"/>
      <c r="C64" s="73"/>
      <c r="D64" s="76"/>
      <c r="E64" s="73"/>
      <c r="F64" s="6">
        <f>217+147+252+195</f>
        <v>811</v>
      </c>
      <c r="G64" s="6">
        <v>0</v>
      </c>
      <c r="H64" s="6">
        <f t="shared" si="22"/>
        <v>811</v>
      </c>
      <c r="I64" s="19" t="s">
        <v>124</v>
      </c>
      <c r="J64" s="65"/>
    </row>
    <row r="65" spans="1:10" s="1" customFormat="1" ht="21" customHeight="1" x14ac:dyDescent="0.3">
      <c r="A65" s="7"/>
      <c r="B65" s="8" t="s">
        <v>40</v>
      </c>
      <c r="C65" s="21">
        <f>SUM(C45)</f>
        <v>0</v>
      </c>
      <c r="D65" s="21">
        <f>SUM(D45)</f>
        <v>1</v>
      </c>
      <c r="E65" s="21">
        <f>SUM(E45)</f>
        <v>0</v>
      </c>
      <c r="F65" s="9">
        <f>SUM(F45:F64)</f>
        <v>32961.89</v>
      </c>
      <c r="G65" s="9">
        <f>SUM(G45:G64)</f>
        <v>4392</v>
      </c>
      <c r="H65" s="9">
        <f>SUM(H45:H64)</f>
        <v>37353.89</v>
      </c>
      <c r="I65" s="14"/>
      <c r="J65" s="66"/>
    </row>
    <row r="66" spans="1:10" ht="21" customHeight="1" x14ac:dyDescent="0.3">
      <c r="A66" s="7"/>
      <c r="B66" s="8" t="s">
        <v>41</v>
      </c>
      <c r="C66" s="21">
        <f t="shared" ref="C66:H66" si="24">SUM(C65,C44,C40,C37,C32,C27,C24,C21,C16,C13)</f>
        <v>0</v>
      </c>
      <c r="D66" s="21">
        <f t="shared" si="24"/>
        <v>9</v>
      </c>
      <c r="E66" s="21">
        <f t="shared" si="24"/>
        <v>0</v>
      </c>
      <c r="F66" s="9">
        <f t="shared" si="24"/>
        <v>32961.89</v>
      </c>
      <c r="G66" s="9">
        <f t="shared" si="24"/>
        <v>4392</v>
      </c>
      <c r="H66" s="9">
        <f t="shared" si="24"/>
        <v>37353.89</v>
      </c>
      <c r="I66" s="14"/>
      <c r="J66" s="15"/>
    </row>
    <row r="70" spans="1:10" ht="21" customHeight="1" x14ac:dyDescent="0.3">
      <c r="A70" s="87" t="s">
        <v>42</v>
      </c>
      <c r="B70" s="88"/>
      <c r="C70" s="89" t="s">
        <v>43</v>
      </c>
      <c r="D70" s="89"/>
      <c r="E70" s="89" t="s">
        <v>44</v>
      </c>
      <c r="F70" s="89"/>
      <c r="G70" s="89" t="s">
        <v>45</v>
      </c>
      <c r="H70" s="89"/>
      <c r="I70" s="16" t="s">
        <v>46</v>
      </c>
    </row>
    <row r="71" spans="1:10" ht="21" customHeight="1" x14ac:dyDescent="0.3">
      <c r="A71" s="80">
        <f>E66</f>
        <v>0</v>
      </c>
      <c r="B71" s="81"/>
      <c r="C71" s="81">
        <f>H66</f>
        <v>37353.89</v>
      </c>
      <c r="D71" s="81"/>
      <c r="E71" s="81">
        <f>F66</f>
        <v>32961.89</v>
      </c>
      <c r="F71" s="81"/>
      <c r="G71" s="81">
        <f>G66</f>
        <v>4392</v>
      </c>
      <c r="H71" s="81"/>
      <c r="I71" s="17">
        <f>A71-C71</f>
        <v>-37353.89</v>
      </c>
    </row>
    <row r="73" spans="1:10" ht="21" customHeight="1" x14ac:dyDescent="0.3">
      <c r="A73" s="10" t="s">
        <v>47</v>
      </c>
      <c r="B73" s="1"/>
      <c r="C73" s="11" t="s">
        <v>48</v>
      </c>
      <c r="D73" s="10"/>
      <c r="E73" s="10" t="s">
        <v>49</v>
      </c>
      <c r="F73" s="10"/>
      <c r="G73" s="10" t="s">
        <v>50</v>
      </c>
      <c r="H73" s="10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71:B71"/>
    <mergeCell ref="C71:D71"/>
    <mergeCell ref="E71:F71"/>
    <mergeCell ref="G71:H7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4"/>
    <mergeCell ref="B6:B7"/>
    <mergeCell ref="B45:B6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4"/>
    <mergeCell ref="J41:J44"/>
    <mergeCell ref="J45:J65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L43"/>
  <sheetViews>
    <sheetView tabSelected="1" zoomScale="87" workbookViewId="0">
      <selection activeCell="K41" sqref="K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2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2" ht="17.649999999999999" x14ac:dyDescent="0.3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2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2" ht="20.100000000000001" customHeight="1" x14ac:dyDescent="0.3">
      <c r="B5" s="26"/>
      <c r="C5" s="27"/>
      <c r="D5" s="28" t="s">
        <v>52</v>
      </c>
      <c r="E5" s="28"/>
      <c r="F5" s="95" t="s">
        <v>53</v>
      </c>
      <c r="G5" s="95"/>
      <c r="H5" s="28" t="s">
        <v>54</v>
      </c>
      <c r="I5" s="27"/>
      <c r="J5" s="95" t="s">
        <v>77</v>
      </c>
      <c r="K5" s="96"/>
    </row>
    <row r="6" spans="2:12" ht="20.100000000000001" customHeight="1" x14ac:dyDescent="0.3">
      <c r="B6" s="29"/>
      <c r="C6" s="30"/>
      <c r="D6" s="31" t="s">
        <v>55</v>
      </c>
      <c r="E6" s="31"/>
      <c r="F6" s="93" t="s">
        <v>56</v>
      </c>
      <c r="G6" s="93"/>
      <c r="H6" s="31" t="s">
        <v>57</v>
      </c>
      <c r="I6" s="30"/>
      <c r="J6" s="93" t="s">
        <v>78</v>
      </c>
      <c r="K6" s="94"/>
    </row>
    <row r="7" spans="2:12" ht="20.100000000000001" customHeight="1" x14ac:dyDescent="0.3">
      <c r="B7" s="29"/>
      <c r="C7" s="30"/>
      <c r="D7" s="31" t="s">
        <v>58</v>
      </c>
      <c r="E7" s="31"/>
      <c r="F7" s="92" t="s">
        <v>102</v>
      </c>
      <c r="G7" s="93"/>
      <c r="H7" s="31" t="s">
        <v>59</v>
      </c>
      <c r="I7" s="30"/>
      <c r="J7" s="93" t="s">
        <v>103</v>
      </c>
      <c r="K7" s="94"/>
    </row>
    <row r="8" spans="2:12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7" t="s">
        <v>127</v>
      </c>
      <c r="K8" s="98"/>
    </row>
    <row r="9" spans="2:12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2" ht="20.100000000000001" customHeight="1" x14ac:dyDescent="0.3">
      <c r="B10" s="99" t="s">
        <v>1</v>
      </c>
      <c r="C10" s="100"/>
      <c r="D10" s="36" t="s">
        <v>61</v>
      </c>
      <c r="E10" s="99" t="s">
        <v>62</v>
      </c>
      <c r="F10" s="100"/>
      <c r="G10" s="38" t="s">
        <v>63</v>
      </c>
      <c r="H10" s="37" t="s">
        <v>64</v>
      </c>
      <c r="I10" s="99" t="s">
        <v>65</v>
      </c>
      <c r="J10" s="100"/>
      <c r="K10" s="38" t="s">
        <v>66</v>
      </c>
    </row>
    <row r="11" spans="2:12" ht="20.100000000000001" customHeight="1" x14ac:dyDescent="0.3">
      <c r="B11" s="101">
        <v>1</v>
      </c>
      <c r="C11" s="102"/>
      <c r="D11" s="103" t="s">
        <v>67</v>
      </c>
      <c r="E11" s="101" t="s">
        <v>68</v>
      </c>
      <c r="F11" s="102"/>
      <c r="G11" s="39">
        <v>0</v>
      </c>
      <c r="H11" s="39"/>
      <c r="I11" s="105"/>
      <c r="J11" s="106"/>
      <c r="K11" s="40" t="s">
        <v>69</v>
      </c>
    </row>
    <row r="12" spans="2:12" ht="23" customHeight="1" x14ac:dyDescent="0.3">
      <c r="B12" s="101">
        <v>2</v>
      </c>
      <c r="C12" s="102"/>
      <c r="D12" s="104"/>
      <c r="E12" s="108" t="s">
        <v>70</v>
      </c>
      <c r="F12" s="109"/>
      <c r="G12" s="59">
        <v>713.25</v>
      </c>
      <c r="H12" s="59">
        <v>713.25</v>
      </c>
      <c r="I12" s="105"/>
      <c r="J12" s="106"/>
      <c r="K12" s="40" t="s">
        <v>80</v>
      </c>
    </row>
    <row r="13" spans="2:12" ht="23" customHeight="1" x14ac:dyDescent="0.3">
      <c r="B13" s="44"/>
      <c r="C13" s="45"/>
      <c r="D13" s="104"/>
      <c r="E13" s="108" t="s">
        <v>70</v>
      </c>
      <c r="F13" s="109"/>
      <c r="G13" s="59">
        <f>1142.8+149+43</f>
        <v>1334.8</v>
      </c>
      <c r="H13" s="59">
        <f>1142.8+149+43</f>
        <v>1334.8</v>
      </c>
      <c r="I13" s="52"/>
      <c r="J13" s="53"/>
      <c r="K13" s="40" t="s">
        <v>98</v>
      </c>
    </row>
    <row r="14" spans="2:12" ht="20.100000000000001" customHeight="1" x14ac:dyDescent="0.3">
      <c r="B14" s="101">
        <v>3</v>
      </c>
      <c r="C14" s="102"/>
      <c r="D14" s="104"/>
      <c r="E14" s="101" t="s">
        <v>71</v>
      </c>
      <c r="F14" s="102"/>
      <c r="G14" s="59"/>
      <c r="H14" s="59"/>
      <c r="I14" s="105"/>
      <c r="J14" s="106"/>
      <c r="K14" s="40"/>
    </row>
    <row r="15" spans="2:12" ht="20.100000000000001" customHeight="1" x14ac:dyDescent="0.3">
      <c r="B15" s="44"/>
      <c r="C15" s="45"/>
      <c r="D15" s="104"/>
      <c r="E15" s="108" t="s">
        <v>72</v>
      </c>
      <c r="F15" s="109"/>
      <c r="G15" s="59">
        <v>312</v>
      </c>
      <c r="H15" s="59">
        <v>312</v>
      </c>
      <c r="I15" s="47"/>
      <c r="J15" s="48"/>
      <c r="K15" s="49" t="s">
        <v>95</v>
      </c>
    </row>
    <row r="16" spans="2:12" ht="20.100000000000001" customHeight="1" x14ac:dyDescent="0.3">
      <c r="B16" s="44"/>
      <c r="C16" s="45"/>
      <c r="D16" s="104"/>
      <c r="E16" s="110"/>
      <c r="F16" s="111"/>
      <c r="G16" s="59">
        <v>388</v>
      </c>
      <c r="H16" s="59">
        <v>388</v>
      </c>
      <c r="I16" s="47"/>
      <c r="J16" s="48"/>
      <c r="K16" s="49" t="s">
        <v>96</v>
      </c>
      <c r="L16" s="56"/>
    </row>
    <row r="17" spans="2:12" ht="20.100000000000001" customHeight="1" x14ac:dyDescent="0.3">
      <c r="B17" s="44"/>
      <c r="C17" s="45"/>
      <c r="D17" s="104"/>
      <c r="E17" s="110"/>
      <c r="F17" s="111"/>
      <c r="G17" s="59">
        <v>87</v>
      </c>
      <c r="H17" s="59">
        <v>87</v>
      </c>
      <c r="I17" s="47"/>
      <c r="J17" s="48"/>
      <c r="K17" s="49" t="s">
        <v>104</v>
      </c>
      <c r="L17" s="56"/>
    </row>
    <row r="18" spans="2:12" ht="20.100000000000001" customHeight="1" x14ac:dyDescent="0.3">
      <c r="B18" s="44"/>
      <c r="C18" s="45"/>
      <c r="D18" s="104"/>
      <c r="E18" s="110"/>
      <c r="F18" s="111"/>
      <c r="G18" s="59">
        <v>68</v>
      </c>
      <c r="H18" s="59">
        <v>0</v>
      </c>
      <c r="I18" s="47"/>
      <c r="J18" s="48">
        <v>68</v>
      </c>
      <c r="K18" s="49" t="s">
        <v>107</v>
      </c>
      <c r="L18" s="56"/>
    </row>
    <row r="19" spans="2:12" ht="20.100000000000001" customHeight="1" x14ac:dyDescent="0.3">
      <c r="B19" s="44"/>
      <c r="C19" s="45"/>
      <c r="D19" s="104"/>
      <c r="E19" s="110"/>
      <c r="F19" s="111"/>
      <c r="G19" s="59">
        <v>140.5</v>
      </c>
      <c r="H19" s="59">
        <v>140.5</v>
      </c>
      <c r="I19" s="47"/>
      <c r="J19" s="48"/>
      <c r="K19" s="49" t="s">
        <v>105</v>
      </c>
    </row>
    <row r="20" spans="2:12" ht="20.100000000000001" customHeight="1" x14ac:dyDescent="0.3">
      <c r="B20" s="44"/>
      <c r="C20" s="45"/>
      <c r="D20" s="104"/>
      <c r="E20" s="110"/>
      <c r="F20" s="111"/>
      <c r="G20" s="59">
        <v>189</v>
      </c>
      <c r="H20" s="59"/>
      <c r="I20" s="47"/>
      <c r="J20" s="48">
        <v>189</v>
      </c>
      <c r="K20" s="49" t="s">
        <v>122</v>
      </c>
    </row>
    <row r="21" spans="2:12" ht="20.100000000000001" customHeight="1" x14ac:dyDescent="0.3">
      <c r="B21" s="44"/>
      <c r="C21" s="45"/>
      <c r="D21" s="104"/>
      <c r="E21" s="110"/>
      <c r="F21" s="111"/>
      <c r="G21" s="59">
        <v>60</v>
      </c>
      <c r="H21" s="59">
        <v>60</v>
      </c>
      <c r="I21" s="47"/>
      <c r="J21" s="48"/>
      <c r="K21" s="49" t="s">
        <v>106</v>
      </c>
    </row>
    <row r="22" spans="2:12" ht="20.100000000000001" customHeight="1" x14ac:dyDescent="0.3">
      <c r="B22" s="44"/>
      <c r="C22" s="45"/>
      <c r="D22" s="104"/>
      <c r="E22" s="110"/>
      <c r="F22" s="111"/>
      <c r="G22" s="59">
        <v>418</v>
      </c>
      <c r="H22" s="59">
        <v>0</v>
      </c>
      <c r="I22" s="47"/>
      <c r="J22" s="48">
        <v>418</v>
      </c>
      <c r="K22" s="49" t="s">
        <v>108</v>
      </c>
    </row>
    <row r="23" spans="2:12" ht="20.100000000000001" customHeight="1" x14ac:dyDescent="0.3">
      <c r="B23" s="44"/>
      <c r="C23" s="45"/>
      <c r="D23" s="104"/>
      <c r="E23" s="110"/>
      <c r="F23" s="111"/>
      <c r="G23" s="59">
        <v>183</v>
      </c>
      <c r="H23" s="59">
        <v>183</v>
      </c>
      <c r="I23" s="47"/>
      <c r="J23" s="48"/>
      <c r="K23" s="49" t="s">
        <v>109</v>
      </c>
    </row>
    <row r="24" spans="2:12" ht="20.100000000000001" customHeight="1" x14ac:dyDescent="0.3">
      <c r="B24" s="44"/>
      <c r="C24" s="45"/>
      <c r="D24" s="104"/>
      <c r="E24" s="110"/>
      <c r="F24" s="111"/>
      <c r="G24" s="59">
        <v>244.5</v>
      </c>
      <c r="H24" s="59">
        <v>244.5</v>
      </c>
      <c r="I24" s="47"/>
      <c r="J24" s="48"/>
      <c r="K24" s="49" t="s">
        <v>111</v>
      </c>
    </row>
    <row r="25" spans="2:12" ht="20.100000000000001" customHeight="1" x14ac:dyDescent="0.3">
      <c r="B25" s="44"/>
      <c r="C25" s="45"/>
      <c r="D25" s="104"/>
      <c r="E25" s="110"/>
      <c r="F25" s="111"/>
      <c r="G25" s="59">
        <v>82</v>
      </c>
      <c r="H25" s="59">
        <v>0</v>
      </c>
      <c r="I25" s="47"/>
      <c r="J25" s="48">
        <v>82</v>
      </c>
      <c r="K25" s="49" t="s">
        <v>110</v>
      </c>
    </row>
    <row r="26" spans="2:12" ht="20.100000000000001" customHeight="1" x14ac:dyDescent="0.3">
      <c r="B26" s="44"/>
      <c r="C26" s="45"/>
      <c r="D26" s="104"/>
      <c r="E26" s="110"/>
      <c r="F26" s="111"/>
      <c r="G26" s="59">
        <v>284</v>
      </c>
      <c r="H26" s="59">
        <v>284</v>
      </c>
      <c r="I26" s="47"/>
      <c r="J26" s="48"/>
      <c r="K26" s="49" t="s">
        <v>101</v>
      </c>
    </row>
    <row r="27" spans="2:12" ht="20.100000000000001" customHeight="1" x14ac:dyDescent="0.3">
      <c r="B27" s="44"/>
      <c r="C27" s="45"/>
      <c r="D27" s="104"/>
      <c r="E27" s="110"/>
      <c r="F27" s="111"/>
      <c r="G27" s="59">
        <v>94.8</v>
      </c>
      <c r="H27" s="59">
        <v>94.8</v>
      </c>
      <c r="I27" s="47"/>
      <c r="J27" s="48"/>
      <c r="K27" s="49" t="s">
        <v>120</v>
      </c>
    </row>
    <row r="28" spans="2:12" ht="20.100000000000001" customHeight="1" x14ac:dyDescent="0.3">
      <c r="B28" s="57"/>
      <c r="C28" s="58"/>
      <c r="D28" s="104"/>
      <c r="E28" s="110"/>
      <c r="F28" s="111"/>
      <c r="G28" s="59">
        <v>48</v>
      </c>
      <c r="H28" s="59"/>
      <c r="I28" s="47"/>
      <c r="J28" s="48">
        <v>48</v>
      </c>
      <c r="K28" s="49" t="s">
        <v>116</v>
      </c>
    </row>
    <row r="29" spans="2:12" ht="20.100000000000001" customHeight="1" x14ac:dyDescent="0.3">
      <c r="B29" s="57"/>
      <c r="C29" s="58"/>
      <c r="D29" s="104"/>
      <c r="E29" s="110"/>
      <c r="F29" s="111"/>
      <c r="G29" s="59">
        <v>164</v>
      </c>
      <c r="H29" s="59">
        <v>164</v>
      </c>
      <c r="I29" s="47"/>
      <c r="J29" s="48"/>
      <c r="K29" s="49" t="s">
        <v>121</v>
      </c>
    </row>
    <row r="30" spans="2:12" ht="20.100000000000001" customHeight="1" x14ac:dyDescent="0.3">
      <c r="B30" s="57"/>
      <c r="C30" s="58"/>
      <c r="D30" s="104"/>
      <c r="E30" s="110"/>
      <c r="F30" s="111"/>
      <c r="G30" s="59">
        <v>172.9</v>
      </c>
      <c r="H30" s="59">
        <v>172.9</v>
      </c>
      <c r="I30" s="47"/>
      <c r="J30" s="48"/>
      <c r="K30" s="49" t="s">
        <v>117</v>
      </c>
    </row>
    <row r="31" spans="2:12" ht="20.100000000000001" customHeight="1" x14ac:dyDescent="0.3">
      <c r="B31" s="57"/>
      <c r="C31" s="58"/>
      <c r="D31" s="104"/>
      <c r="E31" s="110"/>
      <c r="F31" s="111"/>
      <c r="G31" s="59">
        <v>117</v>
      </c>
      <c r="H31" s="59">
        <v>117</v>
      </c>
      <c r="I31" s="47"/>
      <c r="J31" s="48"/>
      <c r="K31" s="49" t="s">
        <v>118</v>
      </c>
    </row>
    <row r="32" spans="2:12" ht="20.100000000000001" customHeight="1" x14ac:dyDescent="0.3">
      <c r="B32" s="57"/>
      <c r="C32" s="58"/>
      <c r="D32" s="104"/>
      <c r="E32" s="110"/>
      <c r="F32" s="111"/>
      <c r="G32" s="59">
        <v>212</v>
      </c>
      <c r="H32" s="59">
        <v>212</v>
      </c>
      <c r="I32" s="47"/>
      <c r="J32" s="48"/>
      <c r="K32" s="49" t="s">
        <v>119</v>
      </c>
    </row>
    <row r="33" spans="2:12" ht="20.100000000000001" customHeight="1" x14ac:dyDescent="0.3">
      <c r="B33" s="44"/>
      <c r="C33" s="45"/>
      <c r="D33" s="104"/>
      <c r="E33" s="110"/>
      <c r="F33" s="111"/>
      <c r="G33" s="59">
        <v>19.8</v>
      </c>
      <c r="H33" s="59">
        <v>19.8</v>
      </c>
      <c r="I33" s="47"/>
      <c r="J33" s="48"/>
      <c r="K33" s="49" t="s">
        <v>113</v>
      </c>
    </row>
    <row r="34" spans="2:12" ht="20.100000000000001" customHeight="1" x14ac:dyDescent="0.3">
      <c r="B34" s="44"/>
      <c r="C34" s="45"/>
      <c r="D34" s="54"/>
      <c r="E34" s="50"/>
      <c r="F34" s="51"/>
      <c r="G34" s="59">
        <v>202.6</v>
      </c>
      <c r="H34" s="59">
        <v>202.6</v>
      </c>
      <c r="I34" s="47"/>
      <c r="J34" s="48"/>
      <c r="K34" s="49" t="s">
        <v>119</v>
      </c>
    </row>
    <row r="35" spans="2:12" ht="20.100000000000001" customHeight="1" x14ac:dyDescent="0.3">
      <c r="B35" s="44"/>
      <c r="C35" s="45"/>
      <c r="D35" s="54"/>
      <c r="E35" s="50"/>
      <c r="F35" s="51"/>
      <c r="G35" s="59">
        <v>223</v>
      </c>
      <c r="H35" s="59">
        <v>223</v>
      </c>
      <c r="I35" s="47"/>
      <c r="J35" s="48"/>
      <c r="K35" s="49" t="s">
        <v>126</v>
      </c>
    </row>
    <row r="36" spans="2:12" ht="20.100000000000001" customHeight="1" x14ac:dyDescent="0.3">
      <c r="B36" s="44"/>
      <c r="C36" s="45"/>
      <c r="D36" s="54"/>
      <c r="E36" s="50"/>
      <c r="F36" s="51"/>
      <c r="G36" s="117">
        <v>41</v>
      </c>
      <c r="H36" s="117">
        <v>41</v>
      </c>
      <c r="I36" s="47"/>
      <c r="J36" s="48"/>
      <c r="K36" s="49" t="s">
        <v>113</v>
      </c>
      <c r="L36" s="60"/>
    </row>
    <row r="37" spans="2:12" ht="20.100000000000001" customHeight="1" x14ac:dyDescent="0.3">
      <c r="B37" s="101">
        <v>5</v>
      </c>
      <c r="C37" s="102"/>
      <c r="D37" s="46" t="s">
        <v>39</v>
      </c>
      <c r="E37" s="116" t="s">
        <v>114</v>
      </c>
      <c r="F37" s="116"/>
      <c r="G37" s="39">
        <v>25</v>
      </c>
      <c r="H37" s="39"/>
      <c r="I37" s="105">
        <v>25</v>
      </c>
      <c r="J37" s="106"/>
      <c r="K37" s="40" t="s">
        <v>115</v>
      </c>
    </row>
    <row r="38" spans="2:12" ht="20.100000000000001" customHeight="1" x14ac:dyDescent="0.3">
      <c r="B38" s="99" t="s">
        <v>41</v>
      </c>
      <c r="C38" s="112"/>
      <c r="D38" s="112"/>
      <c r="E38" s="112"/>
      <c r="F38" s="100"/>
      <c r="G38" s="41">
        <f>SUM(G11:G37)</f>
        <v>5824.1500000000005</v>
      </c>
      <c r="H38" s="41">
        <f>SUM(H11:H37)</f>
        <v>4994.1500000000005</v>
      </c>
      <c r="I38" s="113">
        <f>SUM(I11:J37)</f>
        <v>830</v>
      </c>
      <c r="J38" s="114"/>
      <c r="K38" s="55"/>
    </row>
    <row r="39" spans="2:12" ht="20.100000000000001" customHeight="1" x14ac:dyDescent="0.3">
      <c r="B39" s="30"/>
      <c r="C39" s="30"/>
      <c r="D39" s="30"/>
      <c r="E39" s="30"/>
      <c r="F39" s="30"/>
      <c r="G39" s="30"/>
      <c r="H39" s="30"/>
      <c r="I39" s="30"/>
      <c r="J39" s="42"/>
      <c r="K39" s="30"/>
    </row>
    <row r="40" spans="2:12" ht="20.100000000000001" customHeight="1" x14ac:dyDescent="0.3">
      <c r="B40" s="115" t="s">
        <v>64</v>
      </c>
      <c r="C40" s="115"/>
      <c r="D40" s="115"/>
      <c r="E40" s="115"/>
      <c r="F40" s="115"/>
      <c r="G40" s="115" t="s">
        <v>73</v>
      </c>
      <c r="H40" s="115"/>
      <c r="I40" s="115"/>
      <c r="J40" s="115"/>
      <c r="K40" s="38" t="s">
        <v>74</v>
      </c>
    </row>
    <row r="41" spans="2:12" ht="20.100000000000001" customHeight="1" x14ac:dyDescent="0.3">
      <c r="B41" s="107">
        <f>H38</f>
        <v>4994.1500000000005</v>
      </c>
      <c r="C41" s="107"/>
      <c r="D41" s="107"/>
      <c r="E41" s="107"/>
      <c r="F41" s="107"/>
      <c r="G41" s="107">
        <f>I38</f>
        <v>830</v>
      </c>
      <c r="H41" s="107"/>
      <c r="I41" s="107"/>
      <c r="J41" s="107"/>
      <c r="K41" s="43">
        <f>SUM(B41:J41)</f>
        <v>5824.1500000000005</v>
      </c>
    </row>
    <row r="42" spans="2:12" ht="20.100000000000001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2:12" ht="20.100000000000001" customHeight="1" x14ac:dyDescent="0.3">
      <c r="B43" s="30" t="s">
        <v>75</v>
      </c>
      <c r="C43" s="30"/>
      <c r="D43" s="30"/>
      <c r="E43" s="30"/>
      <c r="F43" s="30" t="s">
        <v>48</v>
      </c>
      <c r="G43" s="30" t="s">
        <v>76</v>
      </c>
      <c r="H43" s="30"/>
      <c r="I43" s="30"/>
      <c r="J43" s="30" t="s">
        <v>50</v>
      </c>
      <c r="K43" s="30"/>
    </row>
  </sheetData>
  <mergeCells count="32">
    <mergeCell ref="B41:F41"/>
    <mergeCell ref="G41:J41"/>
    <mergeCell ref="E12:F12"/>
    <mergeCell ref="E15:F33"/>
    <mergeCell ref="B38:F38"/>
    <mergeCell ref="I38:J38"/>
    <mergeCell ref="B40:F40"/>
    <mergeCell ref="G40:J40"/>
    <mergeCell ref="B37:C37"/>
    <mergeCell ref="E37:F37"/>
    <mergeCell ref="I37:J37"/>
    <mergeCell ref="E13:F13"/>
    <mergeCell ref="J8:K8"/>
    <mergeCell ref="B10:C10"/>
    <mergeCell ref="E10:F10"/>
    <mergeCell ref="I10:J10"/>
    <mergeCell ref="B11:C11"/>
    <mergeCell ref="D11:D33"/>
    <mergeCell ref="E11:F11"/>
    <mergeCell ref="I11:J11"/>
    <mergeCell ref="B12:C12"/>
    <mergeCell ref="I12:J12"/>
    <mergeCell ref="B14:C14"/>
    <mergeCell ref="E14:F14"/>
    <mergeCell ref="I14:J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2025-04-01T13:30:30Z</cp:lastPrinted>
  <dcterms:created xsi:type="dcterms:W3CDTF">2014-04-15T08:52:00Z</dcterms:created>
  <dcterms:modified xsi:type="dcterms:W3CDTF">2025-04-01T13:32:00Z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