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/>
  </bookViews>
  <sheets>
    <sheet name="附表一会议需求表（通用）" sheetId="1" r:id="rId1"/>
  </sheets>
  <definedNames>
    <definedName name="_xlnm.Print_Area" localSheetId="0">'附表一会议需求表（通用）'!$A$1:$O$106</definedName>
    <definedName name="_xlnm.Print_Titles" localSheetId="0">'附表一会议需求表（通用）'!$1:$7</definedName>
    <definedName name="Pro">#REF!</definedName>
    <definedName name="Proactive">#REF!</definedName>
    <definedName name="好">#REF!</definedName>
  </definedNames>
  <calcPr calcId="144525"/>
</workbook>
</file>

<file path=xl/sharedStrings.xml><?xml version="1.0" encoding="utf-8"?>
<sst xmlns="http://schemas.openxmlformats.org/spreadsheetml/2006/main" count="390" uniqueCount="175">
  <si>
    <t>安斯泰来制药（中国）有限公司会议需求表（通用）</t>
  </si>
  <si>
    <t>会议名称：</t>
  </si>
  <si>
    <t>6月30日安斯泰来专家咨询会（北京）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</si>
  <si>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</si>
  <si>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</t>
  </si>
  <si>
    <t>供应商名称：</t>
  </si>
  <si>
    <t>康辉集团北京国际会议展览有限公司</t>
  </si>
  <si>
    <t>会议类型：</t>
  </si>
  <si>
    <t>专家咨询会</t>
  </si>
  <si>
    <t xml:space="preserve"> 参加人数：</t>
  </si>
  <si>
    <t>18+7</t>
  </si>
  <si>
    <t>联系人/电话：</t>
  </si>
  <si>
    <t>曹园 18810105420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</si>
  <si>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</si>
  <si>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</si>
  <si>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</si>
  <si>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</si>
  <si>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</si>
  <si>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</si>
  <si>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</si>
  <si>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</si>
  <si>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</si>
  <si>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</si>
  <si>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</si>
  <si>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</si>
  <si>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</si>
  <si>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</si>
  <si>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</si>
  <si>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</si>
  <si>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</si>
  <si>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r>
      <rPr>
        <sz val="9"/>
        <color theme="1"/>
        <rFont val="宋体"/>
        <charset val="134"/>
      </rPr>
      <t>会议地酒店：</t>
    </r>
    <r>
      <rPr>
        <sz val="9"/>
        <color rgb="FFFF0000"/>
        <rFont val="宋体"/>
        <charset val="134"/>
      </rPr>
      <t>北京金融街威斯汀大酒店</t>
    </r>
  </si>
  <si>
    <t>普通大床房</t>
  </si>
  <si>
    <t>月</t>
  </si>
  <si>
    <t>日</t>
  </si>
  <si>
    <t>晚</t>
  </si>
  <si>
    <t>间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</si>
  <si>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</si>
  <si>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</si>
  <si>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</si>
  <si>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</si>
  <si>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</si>
  <si>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</si>
  <si>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</si>
  <si>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</si>
  <si>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</si>
  <si>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</si>
  <si>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</si>
  <si>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</si>
  <si>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夏厅下午半天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</si>
  <si>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</si>
  <si>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</si>
  <si>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</si>
  <si>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</si>
  <si>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</si>
  <si>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</si>
  <si>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</si>
  <si>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</si>
  <si>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</si>
  <si>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</si>
  <si>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</si>
  <si>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</si>
  <si>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</si>
  <si>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</si>
  <si>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</si>
  <si>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</si>
  <si>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</si>
  <si>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</si>
  <si>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</si>
  <si>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</si>
  <si>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</si>
  <si>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</si>
  <si>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</si>
  <si>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</si>
  <si>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人</t>
  </si>
  <si>
    <t>B-2</t>
  </si>
  <si>
    <t>午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</si>
  <si>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</si>
  <si>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</si>
  <si>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</si>
  <si>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</si>
  <si>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</si>
  <si>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</si>
  <si>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</si>
  <si>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</si>
  <si>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4座帕萨特或别克</t>
  </si>
  <si>
    <t>辆/趟</t>
  </si>
  <si>
    <t>属地接送机</t>
  </si>
  <si>
    <t>会议地接送机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</si>
  <si>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</si>
  <si>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</si>
  <si>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</si>
  <si>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</si>
  <si>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</si>
  <si>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Buick GL8商务车</t>
  </si>
  <si>
    <t>辆/天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</si>
  <si>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</si>
  <si>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</si>
  <si>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</si>
  <si>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</si>
  <si>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</si>
  <si>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</si>
  <si>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人/往返</t>
  </si>
  <si>
    <t>武汉、郑州、天津、山西，高铁二等座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</si>
  <si>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</si>
  <si>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</si>
  <si>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</si>
  <si>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</si>
  <si>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</si>
  <si>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</si>
  <si>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</si>
  <si>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设计费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</si>
  <si>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</si>
  <si>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</si>
  <si>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</si>
  <si>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</si>
  <si>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</si>
  <si>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</si>
  <si>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</si>
  <si>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</si>
  <si>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</si>
  <si>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</si>
  <si>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</si>
  <si>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</si>
  <si>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</si>
  <si>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</si>
  <si>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</si>
  <si>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</si>
  <si>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</si>
  <si>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</si>
  <si>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</si>
  <si>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</si>
  <si>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</si>
  <si>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赠送</t>
  </si>
  <si>
    <t>D-11</t>
  </si>
  <si>
    <t>客人用水</t>
  </si>
  <si>
    <t>瓶</t>
  </si>
  <si>
    <t>E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</si>
  <si>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</si>
  <si>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</si>
  <si>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</si>
  <si>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</si>
  <si>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</si>
  <si>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</si>
  <si>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</si>
  <si>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</si>
  <si>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</si>
  <si>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</si>
  <si>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</si>
  <si>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</si>
  <si>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</si>
  <si>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</si>
  <si>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</si>
  <si>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</si>
  <si>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</si>
  <si>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</si>
  <si>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</si>
  <si>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</si>
  <si>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</si>
  <si>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</si>
  <si>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</si>
  <si>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</si>
  <si>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</si>
  <si>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</si>
  <si>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往返机票，预估，以实际发生为准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</si>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</sst>
</file>

<file path=xl/styles.xml><?xml version="1.0" encoding="utf-8"?>
<styleSheet xmlns="http://schemas.openxmlformats.org/spreadsheetml/2006/main">
  <numFmts count="7">
    <numFmt numFmtId="176" formatCode="#,##0;[Red]#,##0"/>
    <numFmt numFmtId="177" formatCode="_ * #,##0_ ;_ * \-#,##0_ ;_ * &quot;-&quot;??_ ;_ @_ "/>
    <numFmt numFmtId="178" formatCode="_-&quot;NT$&quot;* #,##0_-;\-&quot;NT$&quot;* #,##0_-;_-&quot;NT$&quot;* &quot;-&quot;_-;_-@_-"/>
    <numFmt numFmtId="179" formatCode="_ * #,##0.00_ ;_ * \-#,##0.00_ ;_ * &quot;-&quot;??_ ;_ @_ "/>
    <numFmt numFmtId="43" formatCode="_-* #,##0.00_-;\-* #,##0.00_-;_-* &quot;-&quot;??_-;_-@_-"/>
    <numFmt numFmtId="41" formatCode="_-* #,##0_-;\-* #,##0_-;_-* &quot;-&quot;_-;_-@_-"/>
    <numFmt numFmtId="180" formatCode="_-&quot;NT$&quot;* #,##0.00_-;\-&quot;NT$&quot;* #,##0.00_-;_-&quot;NT$&quot;* &quot;-&quot;??_-;_-@_-"/>
  </numFmts>
  <fonts count="36">
    <font>
      <sz val="11"/>
      <color theme="1"/>
      <name val="新細明體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FF0000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b/>
      <u/>
      <sz val="9"/>
      <color theme="1"/>
      <name val="宋体"/>
      <charset val="134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2"/>
      <name val="宋体"/>
      <charset val="134"/>
    </font>
    <font>
      <b/>
      <sz val="11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7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22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9" fillId="0" borderId="78" applyNumberFormat="0" applyFill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23" borderId="76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0" fillId="15" borderId="74" applyNumberFormat="0" applyAlignment="0" applyProtection="0">
      <alignment vertical="center"/>
    </xf>
    <xf numFmtId="0" fontId="19" fillId="0" borderId="73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7" fillId="23" borderId="7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7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3" borderId="72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3" fillId="0" borderId="7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0" borderId="71" applyNumberFormat="0" applyFill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33" borderId="77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1" applyFont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3" applyFont="1" applyAlignment="1">
      <alignment horizontal="center" vertical="center"/>
    </xf>
    <xf numFmtId="0" fontId="6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left" vertical="center"/>
    </xf>
    <xf numFmtId="31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7" fillId="0" borderId="1" xfId="1" applyFont="1" applyBorder="1">
      <alignment vertical="center"/>
    </xf>
    <xf numFmtId="0" fontId="7" fillId="0" borderId="2" xfId="1" applyFont="1" applyBorder="1" applyAlignment="1">
      <alignment horizontal="left" vertical="center" wrapText="1"/>
    </xf>
    <xf numFmtId="0" fontId="8" fillId="4" borderId="3" xfId="3" applyFont="1" applyFill="1" applyBorder="1" applyAlignment="1">
      <alignment horizontal="center" vertical="center"/>
    </xf>
    <xf numFmtId="0" fontId="8" fillId="4" borderId="4" xfId="3" applyFont="1" applyFill="1" applyBorder="1" applyAlignment="1">
      <alignment horizontal="center" vertical="center"/>
    </xf>
    <xf numFmtId="0" fontId="8" fillId="4" borderId="5" xfId="3" applyFont="1" applyFill="1" applyBorder="1" applyAlignment="1">
      <alignment horizontal="center" vertical="center"/>
    </xf>
    <xf numFmtId="0" fontId="8" fillId="4" borderId="6" xfId="3" applyFont="1" applyFill="1" applyBorder="1" applyAlignment="1">
      <alignment horizontal="center" vertical="center"/>
    </xf>
    <xf numFmtId="0" fontId="8" fillId="4" borderId="7" xfId="3" applyFont="1" applyFill="1" applyBorder="1" applyAlignment="1">
      <alignment horizontal="center" vertical="center"/>
    </xf>
    <xf numFmtId="0" fontId="3" fillId="0" borderId="8" xfId="1" applyFont="1" applyBorder="1">
      <alignment vertical="center"/>
    </xf>
    <xf numFmtId="0" fontId="3" fillId="0" borderId="9" xfId="1" applyFont="1" applyBorder="1">
      <alignment vertical="center"/>
    </xf>
    <xf numFmtId="0" fontId="3" fillId="0" borderId="10" xfId="1" applyFont="1" applyBorder="1">
      <alignment vertical="center"/>
    </xf>
    <xf numFmtId="0" fontId="3" fillId="0" borderId="11" xfId="1" applyFont="1" applyBorder="1" applyAlignment="1">
      <alignment horizontal="center" vertical="center"/>
    </xf>
    <xf numFmtId="0" fontId="3" fillId="5" borderId="12" xfId="1" applyFont="1" applyFill="1" applyBorder="1" applyAlignment="1">
      <alignment horizontal="left" vertical="center" wrapText="1"/>
    </xf>
    <xf numFmtId="0" fontId="3" fillId="0" borderId="12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3" fillId="0" borderId="13" xfId="1" applyFont="1" applyBorder="1" applyAlignment="1">
      <alignment horizontal="center" vertical="center"/>
    </xf>
    <xf numFmtId="0" fontId="3" fillId="5" borderId="14" xfId="1" applyFont="1" applyFill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/>
    </xf>
    <xf numFmtId="0" fontId="3" fillId="5" borderId="14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left" vertical="center"/>
    </xf>
    <xf numFmtId="0" fontId="10" fillId="0" borderId="14" xfId="3" applyFont="1" applyBorder="1" applyAlignment="1">
      <alignment horizontal="left" vertical="center"/>
    </xf>
    <xf numFmtId="0" fontId="10" fillId="5" borderId="14" xfId="3" applyFont="1" applyFill="1" applyBorder="1" applyAlignment="1">
      <alignment vertical="center" wrapText="1"/>
    </xf>
    <xf numFmtId="0" fontId="10" fillId="5" borderId="14" xfId="3" applyFont="1" applyFill="1" applyBorder="1">
      <alignment vertical="center"/>
    </xf>
    <xf numFmtId="0" fontId="9" fillId="0" borderId="14" xfId="3" applyFont="1" applyBorder="1" applyAlignment="1">
      <alignment horizontal="left" vertical="center"/>
    </xf>
    <xf numFmtId="0" fontId="3" fillId="0" borderId="15" xfId="1" applyFont="1" applyBorder="1" applyAlignment="1">
      <alignment horizontal="center" vertical="center"/>
    </xf>
    <xf numFmtId="0" fontId="9" fillId="0" borderId="16" xfId="3" applyFont="1" applyBorder="1" applyAlignment="1">
      <alignment horizontal="left" vertical="center"/>
    </xf>
    <xf numFmtId="0" fontId="10" fillId="5" borderId="16" xfId="3" applyFont="1" applyFill="1" applyBorder="1">
      <alignment vertical="center"/>
    </xf>
    <xf numFmtId="0" fontId="3" fillId="0" borderId="17" xfId="1" applyFont="1" applyBorder="1">
      <alignment vertical="center"/>
    </xf>
    <xf numFmtId="0" fontId="3" fillId="0" borderId="18" xfId="1" applyFont="1" applyBorder="1">
      <alignment vertical="center"/>
    </xf>
    <xf numFmtId="0" fontId="8" fillId="4" borderId="19" xfId="3" applyFont="1" applyFill="1" applyBorder="1" applyAlignment="1">
      <alignment horizontal="center" vertical="center"/>
    </xf>
    <xf numFmtId="0" fontId="8" fillId="4" borderId="20" xfId="3" applyFont="1" applyFill="1" applyBorder="1" applyAlignment="1">
      <alignment horizontal="center" vertical="center"/>
    </xf>
    <xf numFmtId="0" fontId="8" fillId="4" borderId="21" xfId="3" applyFont="1" applyFill="1" applyBorder="1" applyAlignment="1">
      <alignment horizontal="center" vertical="center"/>
    </xf>
    <xf numFmtId="0" fontId="3" fillId="0" borderId="22" xfId="1" applyFont="1" applyBorder="1">
      <alignment vertical="center"/>
    </xf>
    <xf numFmtId="0" fontId="3" fillId="0" borderId="23" xfId="1" applyFont="1" applyBorder="1">
      <alignment vertical="center"/>
    </xf>
    <xf numFmtId="0" fontId="8" fillId="0" borderId="24" xfId="3" applyFont="1" applyBorder="1" applyAlignment="1">
      <alignment horizontal="center" vertical="center"/>
    </xf>
    <xf numFmtId="0" fontId="8" fillId="0" borderId="25" xfId="3" applyFont="1" applyBorder="1" applyAlignment="1">
      <alignment horizontal="left" vertical="center"/>
    </xf>
    <xf numFmtId="0" fontId="3" fillId="2" borderId="25" xfId="1" applyFont="1" applyFill="1" applyBorder="1">
      <alignment vertical="center"/>
    </xf>
    <xf numFmtId="0" fontId="9" fillId="0" borderId="0" xfId="1" applyFont="1" applyAlignment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8" fillId="0" borderId="14" xfId="3" applyFont="1" applyBorder="1" applyAlignment="1">
      <alignment horizontal="left" vertical="center"/>
    </xf>
    <xf numFmtId="0" fontId="3" fillId="2" borderId="14" xfId="1" applyFont="1" applyFill="1" applyBorder="1">
      <alignment vertical="center"/>
    </xf>
    <xf numFmtId="0" fontId="8" fillId="0" borderId="26" xfId="3" applyFont="1" applyBorder="1" applyAlignment="1">
      <alignment horizontal="center" vertical="center"/>
    </xf>
    <xf numFmtId="0" fontId="8" fillId="0" borderId="20" xfId="3" applyFont="1" applyBorder="1" applyAlignment="1">
      <alignment horizontal="left" vertical="center"/>
    </xf>
    <xf numFmtId="0" fontId="3" fillId="2" borderId="20" xfId="1" applyFont="1" applyFill="1" applyBorder="1">
      <alignment vertical="center"/>
    </xf>
    <xf numFmtId="0" fontId="3" fillId="5" borderId="20" xfId="1" applyFont="1" applyFill="1" applyBorder="1" applyAlignment="1">
      <alignment horizontal="center" vertical="center"/>
    </xf>
    <xf numFmtId="0" fontId="3" fillId="0" borderId="27" xfId="1" applyFont="1" applyBorder="1">
      <alignment vertical="center"/>
    </xf>
    <xf numFmtId="0" fontId="3" fillId="0" borderId="28" xfId="1" applyFont="1" applyBorder="1">
      <alignment vertical="center"/>
    </xf>
    <xf numFmtId="0" fontId="8" fillId="4" borderId="29" xfId="3" applyFont="1" applyFill="1" applyBorder="1" applyAlignment="1">
      <alignment horizontal="center" vertical="center"/>
    </xf>
    <xf numFmtId="0" fontId="8" fillId="4" borderId="30" xfId="3" applyFont="1" applyFill="1" applyBorder="1" applyAlignment="1">
      <alignment horizontal="center" vertical="center"/>
    </xf>
    <xf numFmtId="0" fontId="3" fillId="0" borderId="5" xfId="1" applyFont="1" applyBorder="1">
      <alignment vertical="center"/>
    </xf>
    <xf numFmtId="0" fontId="8" fillId="0" borderId="31" xfId="3" applyFont="1" applyBorder="1" applyAlignment="1">
      <alignment horizontal="center" vertical="center"/>
    </xf>
    <xf numFmtId="0" fontId="8" fillId="0" borderId="32" xfId="3" applyFont="1" applyBorder="1" applyAlignment="1">
      <alignment horizontal="left" vertical="center" wrapText="1"/>
    </xf>
    <xf numFmtId="0" fontId="3" fillId="0" borderId="33" xfId="1" applyFont="1" applyBorder="1" applyAlignment="1">
      <alignment horizontal="left" vertical="center"/>
    </xf>
    <xf numFmtId="0" fontId="3" fillId="0" borderId="34" xfId="1" applyFont="1" applyBorder="1" applyAlignment="1">
      <alignment horizontal="left" vertical="center"/>
    </xf>
    <xf numFmtId="0" fontId="8" fillId="0" borderId="20" xfId="3" applyFont="1" applyBorder="1" applyAlignment="1">
      <alignment horizontal="left" vertical="center" wrapText="1"/>
    </xf>
    <xf numFmtId="0" fontId="3" fillId="0" borderId="35" xfId="1" applyFont="1" applyBorder="1" applyAlignment="1">
      <alignment horizontal="left" vertical="center"/>
    </xf>
    <xf numFmtId="0" fontId="3" fillId="0" borderId="36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8" fillId="0" borderId="11" xfId="3" applyFont="1" applyBorder="1" applyAlignment="1">
      <alignment horizontal="center" vertical="center"/>
    </xf>
    <xf numFmtId="0" fontId="3" fillId="2" borderId="25" xfId="1" applyFont="1" applyFill="1" applyBorder="1" applyAlignment="1">
      <alignment horizontal="left" vertical="center"/>
    </xf>
    <xf numFmtId="0" fontId="8" fillId="0" borderId="32" xfId="3" applyFont="1" applyBorder="1" applyAlignment="1">
      <alignment horizontal="left" vertical="center"/>
    </xf>
    <xf numFmtId="0" fontId="3" fillId="2" borderId="14" xfId="1" applyFont="1" applyFill="1" applyBorder="1" applyAlignment="1">
      <alignment horizontal="left" vertical="center"/>
    </xf>
    <xf numFmtId="0" fontId="8" fillId="0" borderId="37" xfId="3" applyFont="1" applyBorder="1" applyAlignment="1">
      <alignment horizontal="center" vertical="center"/>
    </xf>
    <xf numFmtId="0" fontId="3" fillId="2" borderId="38" xfId="1" applyFont="1" applyFill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11" fillId="0" borderId="0" xfId="1" applyFont="1">
      <alignment vertical="center"/>
    </xf>
    <xf numFmtId="0" fontId="9" fillId="5" borderId="12" xfId="1" applyFont="1" applyFill="1" applyBorder="1" applyAlignment="1">
      <alignment horizontal="center" vertical="center"/>
    </xf>
    <xf numFmtId="0" fontId="9" fillId="5" borderId="14" xfId="1" applyFont="1" applyFill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5" borderId="38" xfId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0" fontId="3" fillId="2" borderId="38" xfId="1" applyFont="1" applyFill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177" fontId="9" fillId="3" borderId="12" xfId="2" applyNumberFormat="1" applyFont="1" applyFill="1" applyBorder="1" applyAlignment="1">
      <alignment horizontal="center" vertical="center"/>
    </xf>
    <xf numFmtId="177" fontId="9" fillId="5" borderId="14" xfId="2" applyNumberFormat="1" applyFont="1" applyFill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177" fontId="3" fillId="5" borderId="14" xfId="2" applyNumberFormat="1" applyFont="1" applyFill="1" applyBorder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10" fillId="0" borderId="16" xfId="3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40" xfId="1" applyFont="1" applyBorder="1" applyAlignment="1">
      <alignment horizontal="left" vertical="center"/>
    </xf>
    <xf numFmtId="0" fontId="9" fillId="2" borderId="39" xfId="1" applyFont="1" applyFill="1" applyBorder="1" applyAlignment="1">
      <alignment horizontal="center" vertical="center"/>
    </xf>
    <xf numFmtId="0" fontId="9" fillId="3" borderId="32" xfId="1" applyFont="1" applyFill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8" fillId="0" borderId="14" xfId="3" applyFont="1" applyBorder="1" applyAlignment="1">
      <alignment horizontal="center" vertical="center"/>
    </xf>
    <xf numFmtId="0" fontId="3" fillId="0" borderId="21" xfId="1" applyFont="1" applyBorder="1" applyAlignment="1">
      <alignment horizontal="left" vertical="center"/>
    </xf>
    <xf numFmtId="0" fontId="3" fillId="2" borderId="38" xfId="1" applyFont="1" applyFill="1" applyBorder="1" applyAlignment="1">
      <alignment horizontal="center" vertical="center"/>
    </xf>
    <xf numFmtId="0" fontId="8" fillId="0" borderId="38" xfId="3" applyFont="1" applyBorder="1" applyAlignment="1">
      <alignment horizontal="center" vertical="center"/>
    </xf>
    <xf numFmtId="0" fontId="3" fillId="0" borderId="41" xfId="1" applyFont="1" applyBorder="1" applyAlignment="1">
      <alignment horizontal="left" vertical="center"/>
    </xf>
    <xf numFmtId="0" fontId="3" fillId="2" borderId="39" xfId="1" applyFont="1" applyFill="1" applyBorder="1" applyAlignment="1">
      <alignment horizontal="center" vertical="center"/>
    </xf>
    <xf numFmtId="0" fontId="3" fillId="2" borderId="32" xfId="1" applyFont="1" applyFill="1" applyBorder="1" applyAlignment="1">
      <alignment horizontal="center" vertical="center"/>
    </xf>
    <xf numFmtId="0" fontId="8" fillId="0" borderId="25" xfId="3" applyFont="1" applyBorder="1" applyAlignment="1">
      <alignment horizontal="center" vertical="center"/>
    </xf>
    <xf numFmtId="0" fontId="8" fillId="0" borderId="20" xfId="3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8" fillId="4" borderId="42" xfId="3" applyFont="1" applyFill="1" applyBorder="1" applyAlignment="1">
      <alignment horizontal="center" vertical="center"/>
    </xf>
    <xf numFmtId="0" fontId="11" fillId="6" borderId="0" xfId="1" applyFont="1" applyFill="1" applyAlignment="1">
      <alignment horizontal="left" vertical="center"/>
    </xf>
    <xf numFmtId="0" fontId="7" fillId="0" borderId="43" xfId="1" applyFont="1" applyBorder="1" applyAlignment="1">
      <alignment horizontal="left" vertical="center" wrapText="1"/>
    </xf>
    <xf numFmtId="0" fontId="8" fillId="4" borderId="44" xfId="3" applyFont="1" applyFill="1" applyBorder="1" applyAlignment="1">
      <alignment horizontal="center" vertical="center"/>
    </xf>
    <xf numFmtId="0" fontId="8" fillId="4" borderId="45" xfId="3" applyFont="1" applyFill="1" applyBorder="1" applyAlignment="1">
      <alignment horizontal="center" vertical="center"/>
    </xf>
    <xf numFmtId="0" fontId="3" fillId="0" borderId="46" xfId="1" applyFont="1" applyBorder="1">
      <alignment vertical="center"/>
    </xf>
    <xf numFmtId="176" fontId="3" fillId="6" borderId="12" xfId="2" applyNumberFormat="1" applyFont="1" applyFill="1" applyBorder="1" applyAlignment="1">
      <alignment vertical="center"/>
    </xf>
    <xf numFmtId="176" fontId="3" fillId="0" borderId="12" xfId="1" applyNumberFormat="1" applyFont="1" applyBorder="1">
      <alignment vertical="center"/>
    </xf>
    <xf numFmtId="0" fontId="9" fillId="3" borderId="47" xfId="1" applyFont="1" applyFill="1" applyBorder="1">
      <alignment vertical="center"/>
    </xf>
    <xf numFmtId="176" fontId="3" fillId="6" borderId="14" xfId="2" applyNumberFormat="1" applyFont="1" applyFill="1" applyBorder="1" applyAlignment="1">
      <alignment vertical="center"/>
    </xf>
    <xf numFmtId="176" fontId="3" fillId="0" borderId="14" xfId="1" applyNumberFormat="1" applyFont="1" applyBorder="1">
      <alignment vertical="center"/>
    </xf>
    <xf numFmtId="0" fontId="9" fillId="0" borderId="48" xfId="1" applyFont="1" applyBorder="1">
      <alignment vertical="center"/>
    </xf>
    <xf numFmtId="0" fontId="3" fillId="0" borderId="48" xfId="1" applyFont="1" applyBorder="1">
      <alignment vertical="center"/>
    </xf>
    <xf numFmtId="0" fontId="3" fillId="6" borderId="48" xfId="1" applyFont="1" applyFill="1" applyBorder="1" applyAlignment="1">
      <alignment vertical="center" wrapText="1"/>
    </xf>
    <xf numFmtId="0" fontId="3" fillId="6" borderId="48" xfId="1" applyFont="1" applyFill="1" applyBorder="1">
      <alignment vertical="center"/>
    </xf>
    <xf numFmtId="176" fontId="3" fillId="6" borderId="16" xfId="2" applyNumberFormat="1" applyFont="1" applyFill="1" applyBorder="1" applyAlignment="1">
      <alignment vertical="center"/>
    </xf>
    <xf numFmtId="176" fontId="3" fillId="0" borderId="16" xfId="1" applyNumberFormat="1" applyFont="1" applyBorder="1">
      <alignment vertical="center"/>
    </xf>
    <xf numFmtId="0" fontId="3" fillId="6" borderId="49" xfId="1" applyFont="1" applyFill="1" applyBorder="1">
      <alignment vertical="center"/>
    </xf>
    <xf numFmtId="176" fontId="3" fillId="0" borderId="18" xfId="1" applyNumberFormat="1" applyFont="1" applyBorder="1">
      <alignment vertical="center"/>
    </xf>
    <xf numFmtId="0" fontId="3" fillId="0" borderId="50" xfId="1" applyFont="1" applyBorder="1">
      <alignment vertical="center"/>
    </xf>
    <xf numFmtId="0" fontId="8" fillId="4" borderId="51" xfId="3" applyFont="1" applyFill="1" applyBorder="1" applyAlignment="1">
      <alignment horizontal="center" vertical="center"/>
    </xf>
    <xf numFmtId="0" fontId="3" fillId="0" borderId="52" xfId="1" applyFont="1" applyBorder="1">
      <alignment vertical="center"/>
    </xf>
    <xf numFmtId="176" fontId="9" fillId="6" borderId="25" xfId="2" applyNumberFormat="1" applyFont="1" applyFill="1" applyBorder="1" applyAlignment="1">
      <alignment vertical="center"/>
    </xf>
    <xf numFmtId="176" fontId="3" fillId="0" borderId="25" xfId="1" applyNumberFormat="1" applyFont="1" applyBorder="1">
      <alignment vertical="center"/>
    </xf>
    <xf numFmtId="0" fontId="9" fillId="6" borderId="53" xfId="1" applyFont="1" applyFill="1" applyBorder="1">
      <alignment vertical="center"/>
    </xf>
    <xf numFmtId="176" fontId="3" fillId="6" borderId="20" xfId="2" applyNumberFormat="1" applyFont="1" applyFill="1" applyBorder="1" applyAlignment="1">
      <alignment vertical="center"/>
    </xf>
    <xf numFmtId="176" fontId="3" fillId="0" borderId="20" xfId="1" applyNumberFormat="1" applyFont="1" applyBorder="1">
      <alignment vertical="center"/>
    </xf>
    <xf numFmtId="0" fontId="3" fillId="6" borderId="51" xfId="1" applyFont="1" applyFill="1" applyBorder="1">
      <alignment vertical="center"/>
    </xf>
    <xf numFmtId="176" fontId="3" fillId="0" borderId="28" xfId="1" applyNumberFormat="1" applyFont="1" applyBorder="1">
      <alignment vertical="center"/>
    </xf>
    <xf numFmtId="0" fontId="3" fillId="0" borderId="54" xfId="1" applyFont="1" applyBorder="1">
      <alignment vertical="center"/>
    </xf>
    <xf numFmtId="0" fontId="3" fillId="0" borderId="55" xfId="1" applyFont="1" applyBorder="1">
      <alignment vertical="center"/>
    </xf>
    <xf numFmtId="176" fontId="3" fillId="6" borderId="32" xfId="2" applyNumberFormat="1" applyFont="1" applyFill="1" applyBorder="1" applyAlignment="1">
      <alignment vertical="center"/>
    </xf>
    <xf numFmtId="176" fontId="3" fillId="0" borderId="32" xfId="1" applyNumberFormat="1" applyFont="1" applyBorder="1">
      <alignment vertical="center"/>
    </xf>
    <xf numFmtId="0" fontId="9" fillId="6" borderId="56" xfId="1" applyFont="1" applyFill="1" applyBorder="1">
      <alignment vertical="center"/>
    </xf>
    <xf numFmtId="0" fontId="9" fillId="6" borderId="48" xfId="1" applyFont="1" applyFill="1" applyBorder="1">
      <alignment vertical="center"/>
    </xf>
    <xf numFmtId="0" fontId="3" fillId="6" borderId="56" xfId="1" applyFont="1" applyFill="1" applyBorder="1">
      <alignment vertical="center"/>
    </xf>
    <xf numFmtId="0" fontId="3" fillId="6" borderId="47" xfId="1" applyFont="1" applyFill="1" applyBorder="1">
      <alignment vertical="center"/>
    </xf>
    <xf numFmtId="176" fontId="3" fillId="6" borderId="38" xfId="2" applyNumberFormat="1" applyFont="1" applyFill="1" applyBorder="1" applyAlignment="1">
      <alignment vertical="center"/>
    </xf>
    <xf numFmtId="176" fontId="3" fillId="0" borderId="38" xfId="1" applyNumberFormat="1" applyFont="1" applyBorder="1">
      <alignment vertical="center"/>
    </xf>
    <xf numFmtId="0" fontId="3" fillId="6" borderId="57" xfId="1" applyFont="1" applyFill="1" applyBorder="1">
      <alignment vertical="center"/>
    </xf>
    <xf numFmtId="0" fontId="3" fillId="0" borderId="58" xfId="1" applyFont="1" applyBorder="1">
      <alignment vertical="center"/>
    </xf>
    <xf numFmtId="0" fontId="8" fillId="2" borderId="59" xfId="3" applyFont="1" applyFill="1" applyBorder="1" applyAlignment="1">
      <alignment horizontal="left" vertical="center"/>
    </xf>
    <xf numFmtId="0" fontId="8" fillId="2" borderId="23" xfId="3" applyFont="1" applyFill="1" applyBorder="1" applyAlignment="1">
      <alignment horizontal="left" vertical="center"/>
    </xf>
    <xf numFmtId="0" fontId="3" fillId="0" borderId="13" xfId="1" applyFont="1" applyBorder="1">
      <alignment vertical="center"/>
    </xf>
    <xf numFmtId="0" fontId="8" fillId="2" borderId="33" xfId="3" applyFont="1" applyFill="1" applyBorder="1" applyAlignment="1">
      <alignment horizontal="left" vertical="center"/>
    </xf>
    <xf numFmtId="0" fontId="8" fillId="2" borderId="34" xfId="3" applyFont="1" applyFill="1" applyBorder="1" applyAlignment="1">
      <alignment horizontal="left" vertical="center"/>
    </xf>
    <xf numFmtId="0" fontId="3" fillId="0" borderId="60" xfId="1" applyFont="1" applyBorder="1">
      <alignment vertical="center"/>
    </xf>
    <xf numFmtId="0" fontId="8" fillId="0" borderId="38" xfId="3" applyFont="1" applyBorder="1" applyAlignment="1">
      <alignment horizontal="left" vertical="center"/>
    </xf>
    <xf numFmtId="0" fontId="8" fillId="2" borderId="61" xfId="3" applyFont="1" applyFill="1" applyBorder="1" applyAlignment="1">
      <alignment horizontal="left" vertical="center"/>
    </xf>
    <xf numFmtId="0" fontId="8" fillId="2" borderId="62" xfId="3" applyFont="1" applyFill="1" applyBorder="1" applyAlignment="1">
      <alignment horizontal="left" vertical="center"/>
    </xf>
    <xf numFmtId="0" fontId="3" fillId="2" borderId="63" xfId="1" applyFont="1" applyFill="1" applyBorder="1" applyAlignment="1">
      <alignment horizontal="center" vertical="center"/>
    </xf>
    <xf numFmtId="0" fontId="3" fillId="2" borderId="64" xfId="1" applyFont="1" applyFill="1" applyBorder="1" applyAlignment="1">
      <alignment horizontal="center" vertical="center"/>
    </xf>
    <xf numFmtId="0" fontId="3" fillId="2" borderId="33" xfId="1" applyFont="1" applyFill="1" applyBorder="1" applyAlignment="1">
      <alignment horizontal="center" vertical="center"/>
    </xf>
    <xf numFmtId="0" fontId="3" fillId="2" borderId="34" xfId="1" applyFont="1" applyFill="1" applyBorder="1" applyAlignment="1">
      <alignment horizontal="center" vertical="center"/>
    </xf>
    <xf numFmtId="0" fontId="3" fillId="2" borderId="61" xfId="1" applyFont="1" applyFill="1" applyBorder="1" applyAlignment="1">
      <alignment horizontal="center" vertical="center"/>
    </xf>
    <xf numFmtId="0" fontId="3" fillId="2" borderId="62" xfId="1" applyFont="1" applyFill="1" applyBorder="1" applyAlignment="1">
      <alignment horizontal="center" vertical="center"/>
    </xf>
    <xf numFmtId="0" fontId="3" fillId="7" borderId="8" xfId="1" applyFont="1" applyFill="1" applyBorder="1">
      <alignment vertical="center"/>
    </xf>
    <xf numFmtId="0" fontId="3" fillId="7" borderId="0" xfId="1" applyFont="1" applyFill="1">
      <alignment vertical="center"/>
    </xf>
    <xf numFmtId="0" fontId="3" fillId="0" borderId="22" xfId="1" applyFont="1" applyBorder="1" applyAlignment="1">
      <alignment horizontal="left" vertical="center"/>
    </xf>
    <xf numFmtId="0" fontId="8" fillId="0" borderId="65" xfId="3" applyFont="1" applyBorder="1" applyAlignment="1">
      <alignment horizontal="center" vertical="center"/>
    </xf>
    <xf numFmtId="0" fontId="8" fillId="0" borderId="6" xfId="3" applyFont="1" applyBorder="1" applyAlignment="1">
      <alignment horizontal="left" vertical="center"/>
    </xf>
    <xf numFmtId="0" fontId="3" fillId="2" borderId="66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/>
    </xf>
    <xf numFmtId="0" fontId="3" fillId="7" borderId="27" xfId="1" applyFont="1" applyFill="1" applyBorder="1">
      <alignment vertical="center"/>
    </xf>
    <xf numFmtId="0" fontId="3" fillId="7" borderId="28" xfId="1" applyFont="1" applyFill="1" applyBorder="1">
      <alignment vertical="center"/>
    </xf>
    <xf numFmtId="0" fontId="8" fillId="4" borderId="67" xfId="3" applyFont="1" applyFill="1" applyBorder="1" applyAlignment="1">
      <alignment horizontal="center" vertical="center"/>
    </xf>
    <xf numFmtId="0" fontId="8" fillId="0" borderId="12" xfId="3" applyFont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0" fontId="8" fillId="0" borderId="61" xfId="3" applyFont="1" applyBorder="1" applyAlignment="1">
      <alignment horizontal="left" vertical="center"/>
    </xf>
    <xf numFmtId="0" fontId="3" fillId="0" borderId="62" xfId="1" applyFont="1" applyBorder="1" applyAlignment="1">
      <alignment horizontal="left" vertical="center"/>
    </xf>
    <xf numFmtId="0" fontId="3" fillId="0" borderId="66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8" fillId="2" borderId="68" xfId="3" applyFont="1" applyFill="1" applyBorder="1" applyAlignment="1">
      <alignment horizontal="left" vertical="center"/>
    </xf>
    <xf numFmtId="0" fontId="3" fillId="2" borderId="59" xfId="1" applyFont="1" applyFill="1" applyBorder="1" applyAlignment="1">
      <alignment horizontal="center" vertical="center"/>
    </xf>
    <xf numFmtId="0" fontId="3" fillId="2" borderId="68" xfId="1" applyFont="1" applyFill="1" applyBorder="1" applyAlignment="1">
      <alignment horizontal="center" vertical="center"/>
    </xf>
    <xf numFmtId="0" fontId="8" fillId="2" borderId="40" xfId="3" applyFont="1" applyFill="1" applyBorder="1" applyAlignment="1">
      <alignment horizontal="left" vertical="center"/>
    </xf>
    <xf numFmtId="0" fontId="3" fillId="2" borderId="40" xfId="1" applyFont="1" applyFill="1" applyBorder="1" applyAlignment="1">
      <alignment horizontal="center" vertical="center"/>
    </xf>
    <xf numFmtId="0" fontId="9" fillId="2" borderId="33" xfId="1" applyFont="1" applyFill="1" applyBorder="1" applyAlignment="1">
      <alignment horizontal="center" vertical="center"/>
    </xf>
    <xf numFmtId="0" fontId="9" fillId="2" borderId="40" xfId="1" applyFont="1" applyFill="1" applyBorder="1" applyAlignment="1">
      <alignment horizontal="center" vertical="center"/>
    </xf>
    <xf numFmtId="0" fontId="8" fillId="2" borderId="69" xfId="3" applyFont="1" applyFill="1" applyBorder="1" applyAlignment="1">
      <alignment horizontal="left" vertical="center"/>
    </xf>
    <xf numFmtId="0" fontId="3" fillId="2" borderId="69" xfId="1" applyFont="1" applyFill="1" applyBorder="1" applyAlignment="1">
      <alignment horizontal="center" vertical="center"/>
    </xf>
    <xf numFmtId="0" fontId="3" fillId="2" borderId="70" xfId="1" applyFont="1" applyFill="1" applyBorder="1" applyAlignment="1">
      <alignment horizontal="center" vertical="center"/>
    </xf>
    <xf numFmtId="0" fontId="9" fillId="2" borderId="38" xfId="1" applyFont="1" applyFill="1" applyBorder="1" applyAlignment="1">
      <alignment horizontal="center" vertical="center"/>
    </xf>
    <xf numFmtId="0" fontId="3" fillId="7" borderId="0" xfId="1" applyFont="1" applyFill="1" applyAlignment="1">
      <alignment horizontal="center" vertical="center"/>
    </xf>
    <xf numFmtId="0" fontId="3" fillId="2" borderId="7" xfId="1" applyFont="1" applyFill="1" applyBorder="1" applyAlignment="1">
      <alignment horizontal="left" vertical="center"/>
    </xf>
    <xf numFmtId="176" fontId="3" fillId="0" borderId="66" xfId="41" applyNumberFormat="1" applyFont="1" applyBorder="1" applyAlignment="1">
      <alignment horizontal="center" vertical="center"/>
    </xf>
    <xf numFmtId="176" fontId="3" fillId="0" borderId="7" xfId="4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7" borderId="28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8" borderId="6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3" fillId="0" borderId="69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176" fontId="3" fillId="6" borderId="25" xfId="2" applyNumberFormat="1" applyFont="1" applyFill="1" applyBorder="1" applyAlignment="1">
      <alignment vertical="center"/>
    </xf>
    <xf numFmtId="0" fontId="3" fillId="6" borderId="53" xfId="1" applyFont="1" applyFill="1" applyBorder="1">
      <alignment vertical="center"/>
    </xf>
    <xf numFmtId="176" fontId="3" fillId="0" borderId="10" xfId="1" applyNumberFormat="1" applyFont="1" applyBorder="1">
      <alignment vertical="center"/>
    </xf>
    <xf numFmtId="176" fontId="3" fillId="7" borderId="0" xfId="1" applyNumberFormat="1" applyFont="1" applyFill="1">
      <alignment vertical="center"/>
    </xf>
    <xf numFmtId="0" fontId="3" fillId="7" borderId="46" xfId="1" applyFont="1" applyFill="1" applyBorder="1">
      <alignment vertical="center"/>
    </xf>
    <xf numFmtId="9" fontId="3" fillId="6" borderId="6" xfId="41" applyFont="1" applyFill="1" applyBorder="1" applyAlignment="1">
      <alignment horizontal="center" vertical="center"/>
    </xf>
    <xf numFmtId="176" fontId="3" fillId="0" borderId="6" xfId="1" applyNumberFormat="1" applyFont="1" applyBorder="1">
      <alignment vertical="center"/>
    </xf>
    <xf numFmtId="0" fontId="3" fillId="6" borderId="45" xfId="1" applyFont="1" applyFill="1" applyBorder="1">
      <alignment vertical="center"/>
    </xf>
    <xf numFmtId="176" fontId="3" fillId="7" borderId="28" xfId="1" applyNumberFormat="1" applyFont="1" applyFill="1" applyBorder="1">
      <alignment vertical="center"/>
    </xf>
    <xf numFmtId="0" fontId="3" fillId="7" borderId="54" xfId="1" applyFont="1" applyFill="1" applyBorder="1">
      <alignment vertical="center"/>
    </xf>
    <xf numFmtId="176" fontId="3" fillId="6" borderId="6" xfId="2" applyNumberFormat="1" applyFont="1" applyFill="1" applyBorder="1" applyAlignment="1">
      <alignment vertical="center"/>
    </xf>
    <xf numFmtId="176" fontId="9" fillId="6" borderId="12" xfId="2" applyNumberFormat="1" applyFont="1" applyFill="1" applyBorder="1" applyAlignment="1">
      <alignment vertical="center"/>
    </xf>
    <xf numFmtId="0" fontId="9" fillId="6" borderId="47" xfId="1" applyFont="1" applyFill="1" applyBorder="1">
      <alignment vertical="center"/>
    </xf>
    <xf numFmtId="9" fontId="3" fillId="6" borderId="20" xfId="41" applyFont="1" applyFill="1" applyBorder="1" applyAlignment="1">
      <alignment horizontal="center" vertical="center"/>
    </xf>
  </cellXfs>
  <cellStyles count="53">
    <cellStyle name="一般" xfId="0" builtinId="0"/>
    <cellStyle name="常规 3" xfId="1"/>
    <cellStyle name="千位分隔 2" xfId="2"/>
    <cellStyle name="常规_Sheet1 3" xfId="3"/>
    <cellStyle name="60% - 輔色6" xfId="4" builtinId="52"/>
    <cellStyle name="40% - 輔色6" xfId="5" builtinId="51"/>
    <cellStyle name="說明文字" xfId="6" builtinId="53"/>
    <cellStyle name="20% - 輔色6" xfId="7" builtinId="50"/>
    <cellStyle name="超連結" xfId="8" builtinId="8"/>
    <cellStyle name="20% - 輔色1" xfId="9" builtinId="30"/>
    <cellStyle name="輔色6" xfId="10" builtinId="49"/>
    <cellStyle name="60% - 輔色5" xfId="11" builtinId="48"/>
    <cellStyle name="20% - 輔色5" xfId="12" builtinId="46"/>
    <cellStyle name="輔色5" xfId="13" builtinId="45"/>
    <cellStyle name="20% - 輔色4" xfId="14" builtinId="42"/>
    <cellStyle name="連結的儲存格" xfId="15" builtinId="24"/>
    <cellStyle name="貨幣[0]" xfId="16" builtinId="7"/>
    <cellStyle name="輔色4" xfId="17" builtinId="41"/>
    <cellStyle name="輸出" xfId="18" builtinId="21"/>
    <cellStyle name="40% - 輔色3" xfId="19" builtinId="39"/>
    <cellStyle name="輔色3" xfId="20" builtinId="37"/>
    <cellStyle name="40% - 輔色2" xfId="21" builtinId="35"/>
    <cellStyle name="輔色2" xfId="22" builtinId="33"/>
    <cellStyle name="60% - 輔色1" xfId="23" builtinId="32"/>
    <cellStyle name="40% - 輔色1" xfId="24" builtinId="31"/>
    <cellStyle name="20% - 輔色2" xfId="25" builtinId="34"/>
    <cellStyle name="壞" xfId="26" builtinId="27"/>
    <cellStyle name="警告文字" xfId="27" builtinId="11"/>
    <cellStyle name="40% - 輔色4" xfId="28" builtinId="43"/>
    <cellStyle name="好" xfId="29" builtinId="26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百分比 3" xfId="41"/>
    <cellStyle name="標題 3" xfId="42" builtinId="18"/>
    <cellStyle name="輔色1" xfId="43" builtinId="29"/>
    <cellStyle name="標題 2" xfId="44" builtinId="17"/>
    <cellStyle name="千分位[0]" xfId="45" builtinId="6"/>
    <cellStyle name="標題" xfId="46" builtinId="15"/>
    <cellStyle name="百分比" xfId="47" builtinId="5"/>
    <cellStyle name="60% - 輔色4" xfId="48" builtinId="44"/>
    <cellStyle name="60% - 輔色2" xfId="49" builtinId="36"/>
    <cellStyle name="中性" xfId="50" builtinId="28"/>
    <cellStyle name="輸入" xfId="51" builtinId="20"/>
    <cellStyle name="千分位" xfId="52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0" name="图片 19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" name="图片 31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6" name="图片 35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1" name="图片 40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5" name="图片 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738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738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738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2" name="图片 5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4864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" name="图片 5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" name="图片 5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" name="图片 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9" name="图片 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0" name="图片 5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2" name="图片 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3" name="图片 6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4" name="图片 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5" name="图片 6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6" name="图片 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7" name="图片 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8" name="图片 6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0" name="图片 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1" name="图片 7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2" name="图片 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3" name="图片 7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4" name="图片 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5" name="图片 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6" name="图片 7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8" name="图片 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9" name="图片 7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0" name="图片 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1" name="图片 8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2" name="图片 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3" name="图片 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4" name="图片 8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6" name="图片 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7" name="图片 8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8" name="图片 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9" name="图片 8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0" name="图片 8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1" name="图片 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2" name="图片 9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4" name="图片 9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5" name="图片 9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6" name="图片 9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7" name="图片 9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1" name="图片 10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5" name="图片 10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09" name="图片 1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4833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1" name="图片 11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5" name="图片 1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19" name="图片 118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4864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2928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2928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2928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1976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4" name="图片 12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5" name="图片 12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6" name="图片 1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7" name="图片 12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9" name="图片 12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0" name="图片 12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1" name="图片 13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2" name="图片 13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3" name="图片 13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4" name="图片 1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5" name="图片 13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7" name="图片 13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8" name="图片 1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9" name="图片 13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0" name="图片 1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1" name="图片 14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2" name="图片 1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3" name="图片 14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5" name="图片 14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6" name="图片 1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7" name="图片 1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8" name="图片 14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9" name="图片 1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0" name="图片 1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1" name="图片 15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3" name="图片 1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4" name="图片 15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5" name="图片 1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6" name="图片 15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7" name="图片 1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8" name="图片 1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9" name="图片 15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1" name="图片 1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2" name="图片 16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3" name="图片 1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4" name="图片 16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5" name="图片 1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6" name="图片 1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7" name="图片 16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9" name="图片 1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0" name="图片 16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1" name="图片 1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3" name="图片 1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4" name="图片 17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2" name="图片 18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6" name="图片 18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0" name="图片 18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4" name="图片 19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9" name="图片 19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3" name="图片 20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7" name="图片 20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1" name="图片 21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5" name="图片 2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19" name="图片 218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4864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0" name="图片 21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4" name="图片 22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8" name="图片 22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2" name="图片 2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4833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4" name="图片 23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8" name="图片 2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2" name="图片 241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4864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2928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2928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2928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1976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7" name="图片 24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8" name="图片 2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49" name="图片 2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0" name="图片 24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2" name="图片 2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3" name="图片 25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4" name="图片 2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5" name="图片 25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6" name="图片 2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7" name="图片 2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8" name="图片 25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0" name="图片 2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1" name="图片 26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2" name="图片 2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3" name="图片 26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4" name="图片 2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5" name="图片 2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6" name="图片 26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8" name="图片 26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9" name="图片 26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0" name="图片 2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1" name="图片 27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2" name="图片 2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3" name="图片 2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4" name="图片 27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6" name="图片 27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7" name="图片 27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8" name="图片 2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9" name="图片 27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0" name="图片 2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1" name="图片 2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2" name="图片 28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4" name="图片 2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5" name="图片 28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6" name="图片 2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7" name="图片 28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8" name="图片 2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9" name="图片 2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0" name="图片 28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2" name="图片 29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3" name="图片 29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5" name="图片 29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63881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177"/>
  <sheetViews>
    <sheetView showGridLines="0" tabSelected="1" zoomScale="130" zoomScaleNormal="130" workbookViewId="0">
      <pane ySplit="8" topLeftCell="A103" activePane="bottomLeft" state="frozen"/>
      <selection/>
      <selection pane="bottomLeft" activeCell="O76" sqref="O76"/>
    </sheetView>
  </sheetViews>
  <sheetFormatPr defaultColWidth="8.44230769230769" defaultRowHeight="13.6"/>
  <cols>
    <col min="1" max="1" width="4.33653846153846" style="3" customWidth="1"/>
    <col min="2" max="2" width="14.4423076923077" style="3" customWidth="1"/>
    <col min="3" max="3" width="13.4423076923077" style="3" customWidth="1"/>
    <col min="4" max="9" width="3.88461538461538" style="3" customWidth="1"/>
    <col min="10" max="11" width="4.77884615384615" style="4" customWidth="1"/>
    <col min="12" max="12" width="5.22115384615385" style="4" customWidth="1"/>
    <col min="13" max="13" width="6.10576923076923" style="3" customWidth="1"/>
    <col min="14" max="14" width="9.77884615384615" style="3" customWidth="1"/>
    <col min="15" max="15" width="22.8846153846154" style="3" customWidth="1"/>
    <col min="16" max="16384" width="8.44230769230769" style="3"/>
  </cols>
  <sheetData>
    <row r="1" s="1" customFormat="1" ht="42.7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25.2" customHeight="1" spans="1:15">
      <c r="A2" s="6" t="s">
        <v>1</v>
      </c>
      <c r="B2" s="6"/>
      <c r="C2" s="7" t="s">
        <v>2</v>
      </c>
      <c r="D2" s="8"/>
      <c r="E2" s="8"/>
      <c r="F2" s="75" t="s">
        <v>3</v>
      </c>
      <c r="G2" s="76"/>
      <c r="H2" s="76"/>
      <c r="I2" s="8" t="s">
        <v>4</v>
      </c>
      <c r="J2" s="8"/>
      <c r="K2" s="84"/>
      <c r="L2" s="85" t="s">
        <v>5</v>
      </c>
      <c r="M2" s="85"/>
      <c r="N2" s="119" t="s">
        <v>6</v>
      </c>
      <c r="O2" s="119"/>
    </row>
    <row r="3" s="2" customFormat="1" ht="15" customHeight="1" spans="1:15">
      <c r="A3" s="6" t="s">
        <v>7</v>
      </c>
      <c r="B3" s="6"/>
      <c r="C3" s="8" t="s">
        <v>8</v>
      </c>
      <c r="D3" s="8"/>
      <c r="E3" s="8"/>
      <c r="F3" s="75" t="s">
        <v>9</v>
      </c>
      <c r="G3" s="76"/>
      <c r="H3" s="76"/>
      <c r="I3" s="8" t="s">
        <v>10</v>
      </c>
      <c r="J3" s="8"/>
      <c r="K3" s="84"/>
      <c r="L3" s="85" t="s">
        <v>11</v>
      </c>
      <c r="M3" s="85"/>
      <c r="N3" s="119" t="s">
        <v>12</v>
      </c>
      <c r="O3" s="119"/>
    </row>
    <row r="4" s="2" customFormat="1" ht="15" customHeight="1" spans="1:15">
      <c r="A4" s="6" t="s">
        <v>13</v>
      </c>
      <c r="B4" s="6"/>
      <c r="C4" s="9">
        <v>45107</v>
      </c>
      <c r="D4" s="10"/>
      <c r="E4" s="10"/>
      <c r="G4" s="76"/>
      <c r="L4" s="85" t="s">
        <v>14</v>
      </c>
      <c r="M4" s="85"/>
      <c r="N4" s="119"/>
      <c r="O4" s="119"/>
    </row>
    <row r="5" ht="10.05" customHeight="1"/>
    <row r="6" ht="48" customHeight="1" spans="1:15">
      <c r="A6" s="11" t="s">
        <v>15</v>
      </c>
      <c r="B6" s="12" t="s">
        <v>16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0"/>
    </row>
    <row r="7" ht="16.05" customHeight="1" spans="1:15">
      <c r="A7" s="13" t="s">
        <v>17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 t="s">
        <v>18</v>
      </c>
      <c r="N7" s="14"/>
      <c r="O7" s="121"/>
    </row>
    <row r="8" ht="16.05" customHeight="1" spans="1:15">
      <c r="A8" s="15" t="s">
        <v>19</v>
      </c>
      <c r="B8" s="16" t="s">
        <v>17</v>
      </c>
      <c r="C8" s="17" t="s">
        <v>20</v>
      </c>
      <c r="D8" s="16"/>
      <c r="E8" s="16"/>
      <c r="F8" s="16"/>
      <c r="G8" s="16"/>
      <c r="H8" s="16"/>
      <c r="I8" s="16"/>
      <c r="J8" s="16" t="s">
        <v>21</v>
      </c>
      <c r="K8" s="16" t="s">
        <v>22</v>
      </c>
      <c r="L8" s="16" t="s">
        <v>23</v>
      </c>
      <c r="M8" s="16" t="s">
        <v>24</v>
      </c>
      <c r="N8" s="16" t="s">
        <v>25</v>
      </c>
      <c r="O8" s="122" t="s">
        <v>26</v>
      </c>
    </row>
    <row r="9" ht="16.05" customHeight="1" spans="1:15">
      <c r="A9" s="18" t="s">
        <v>27</v>
      </c>
      <c r="B9" s="19" t="s">
        <v>28</v>
      </c>
      <c r="C9" s="20"/>
      <c r="J9" s="3"/>
      <c r="K9" s="3"/>
      <c r="L9" s="3"/>
      <c r="O9" s="123"/>
    </row>
    <row r="10" ht="16.05" customHeight="1" spans="1:15">
      <c r="A10" s="21" t="s">
        <v>29</v>
      </c>
      <c r="B10" s="22" t="s">
        <v>30</v>
      </c>
      <c r="C10" s="23" t="s">
        <v>31</v>
      </c>
      <c r="D10" s="24">
        <v>6</v>
      </c>
      <c r="E10" s="23" t="s">
        <v>32</v>
      </c>
      <c r="F10" s="24">
        <v>29</v>
      </c>
      <c r="G10" s="23" t="s">
        <v>33</v>
      </c>
      <c r="H10" s="77">
        <v>1</v>
      </c>
      <c r="I10" s="23" t="s">
        <v>34</v>
      </c>
      <c r="J10" s="86">
        <v>1</v>
      </c>
      <c r="K10" s="23">
        <v>3</v>
      </c>
      <c r="L10" s="23" t="s">
        <v>35</v>
      </c>
      <c r="M10" s="124">
        <v>850</v>
      </c>
      <c r="N10" s="125">
        <f>J10*K10*M10</f>
        <v>2550</v>
      </c>
      <c r="O10" s="126"/>
    </row>
    <row r="11" ht="16.05" customHeight="1" spans="1:15">
      <c r="A11" s="25"/>
      <c r="B11" s="26"/>
      <c r="C11" s="27" t="s">
        <v>36</v>
      </c>
      <c r="D11" s="24"/>
      <c r="E11" s="27" t="s">
        <v>32</v>
      </c>
      <c r="F11" s="24"/>
      <c r="G11" s="27" t="s">
        <v>33</v>
      </c>
      <c r="H11" s="78"/>
      <c r="I11" s="27" t="s">
        <v>34</v>
      </c>
      <c r="J11" s="87"/>
      <c r="K11" s="23"/>
      <c r="L11" s="27" t="s">
        <v>35</v>
      </c>
      <c r="M11" s="127"/>
      <c r="N11" s="128">
        <f t="shared" ref="N11:N16" si="0">J11*K11*M11</f>
        <v>0</v>
      </c>
      <c r="O11" s="129"/>
    </row>
    <row r="12" ht="16.05" customHeight="1" spans="1:15">
      <c r="A12" s="25"/>
      <c r="B12" s="26"/>
      <c r="C12" s="27" t="s">
        <v>31</v>
      </c>
      <c r="D12" s="24">
        <v>6</v>
      </c>
      <c r="E12" s="27" t="s">
        <v>32</v>
      </c>
      <c r="F12" s="24">
        <v>30</v>
      </c>
      <c r="G12" s="27" t="s">
        <v>33</v>
      </c>
      <c r="H12" s="78">
        <v>1</v>
      </c>
      <c r="I12" s="27" t="s">
        <v>34</v>
      </c>
      <c r="J12" s="87">
        <v>1</v>
      </c>
      <c r="K12" s="88">
        <v>15</v>
      </c>
      <c r="L12" s="27" t="s">
        <v>35</v>
      </c>
      <c r="M12" s="127">
        <v>850</v>
      </c>
      <c r="N12" s="128">
        <f t="shared" si="0"/>
        <v>12750</v>
      </c>
      <c r="O12" s="129"/>
    </row>
    <row r="13" ht="16.05" customHeight="1" spans="1:15">
      <c r="A13" s="25"/>
      <c r="B13" s="26"/>
      <c r="C13" s="27" t="s">
        <v>31</v>
      </c>
      <c r="D13" s="28"/>
      <c r="E13" s="27" t="s">
        <v>32</v>
      </c>
      <c r="F13" s="28"/>
      <c r="G13" s="27" t="s">
        <v>33</v>
      </c>
      <c r="H13" s="28"/>
      <c r="I13" s="27" t="s">
        <v>34</v>
      </c>
      <c r="J13" s="89"/>
      <c r="K13" s="27"/>
      <c r="L13" s="27" t="s">
        <v>35</v>
      </c>
      <c r="M13" s="127"/>
      <c r="N13" s="128">
        <f t="shared" si="0"/>
        <v>0</v>
      </c>
      <c r="O13" s="130"/>
    </row>
    <row r="14" ht="16.05" customHeight="1" spans="1:15">
      <c r="A14" s="25"/>
      <c r="B14" s="26"/>
      <c r="C14" s="27" t="s">
        <v>36</v>
      </c>
      <c r="D14" s="28"/>
      <c r="E14" s="27" t="s">
        <v>32</v>
      </c>
      <c r="F14" s="28"/>
      <c r="G14" s="27" t="s">
        <v>33</v>
      </c>
      <c r="H14" s="28"/>
      <c r="I14" s="27" t="s">
        <v>34</v>
      </c>
      <c r="J14" s="89"/>
      <c r="K14" s="27"/>
      <c r="L14" s="27" t="s">
        <v>35</v>
      </c>
      <c r="M14" s="127"/>
      <c r="N14" s="128">
        <f t="shared" si="0"/>
        <v>0</v>
      </c>
      <c r="O14" s="130"/>
    </row>
    <row r="15" ht="16.05" customHeight="1" spans="1:15">
      <c r="A15" s="25"/>
      <c r="B15" s="26"/>
      <c r="C15" s="27" t="s">
        <v>37</v>
      </c>
      <c r="D15" s="28"/>
      <c r="E15" s="27" t="s">
        <v>32</v>
      </c>
      <c r="F15" s="28"/>
      <c r="G15" s="27" t="s">
        <v>33</v>
      </c>
      <c r="H15" s="28"/>
      <c r="I15" s="27" t="s">
        <v>34</v>
      </c>
      <c r="J15" s="89"/>
      <c r="K15" s="27"/>
      <c r="L15" s="27" t="s">
        <v>35</v>
      </c>
      <c r="M15" s="127"/>
      <c r="N15" s="128">
        <f t="shared" si="0"/>
        <v>0</v>
      </c>
      <c r="O15" s="130"/>
    </row>
    <row r="16" ht="16.05" customHeight="1" spans="1:15">
      <c r="A16" s="25" t="s">
        <v>38</v>
      </c>
      <c r="B16" s="29" t="s">
        <v>39</v>
      </c>
      <c r="C16" s="27" t="s">
        <v>31</v>
      </c>
      <c r="D16" s="28"/>
      <c r="E16" s="27" t="s">
        <v>32</v>
      </c>
      <c r="F16" s="28"/>
      <c r="G16" s="27" t="s">
        <v>33</v>
      </c>
      <c r="H16" s="28"/>
      <c r="I16" s="27" t="s">
        <v>34</v>
      </c>
      <c r="J16" s="89"/>
      <c r="K16" s="27"/>
      <c r="L16" s="27" t="s">
        <v>35</v>
      </c>
      <c r="M16" s="127"/>
      <c r="N16" s="128">
        <f t="shared" si="0"/>
        <v>0</v>
      </c>
      <c r="O16" s="130"/>
    </row>
    <row r="17" ht="16.05" customHeight="1" spans="1:15">
      <c r="A17" s="25"/>
      <c r="B17" s="29"/>
      <c r="C17" s="27" t="s">
        <v>36</v>
      </c>
      <c r="D17" s="28"/>
      <c r="E17" s="27" t="s">
        <v>32</v>
      </c>
      <c r="F17" s="28"/>
      <c r="G17" s="27" t="s">
        <v>33</v>
      </c>
      <c r="H17" s="28"/>
      <c r="I17" s="27" t="s">
        <v>34</v>
      </c>
      <c r="J17" s="89"/>
      <c r="K17" s="27"/>
      <c r="L17" s="27" t="s">
        <v>35</v>
      </c>
      <c r="M17" s="127"/>
      <c r="N17" s="128">
        <f t="shared" ref="N17:N18" si="1">J17*K17*M17</f>
        <v>0</v>
      </c>
      <c r="O17" s="130"/>
    </row>
    <row r="18" ht="16.05" customHeight="1" spans="1:15">
      <c r="A18" s="25" t="s">
        <v>40</v>
      </c>
      <c r="B18" s="29" t="s">
        <v>41</v>
      </c>
      <c r="C18" s="27" t="s">
        <v>31</v>
      </c>
      <c r="D18" s="28"/>
      <c r="E18" s="27" t="s">
        <v>32</v>
      </c>
      <c r="F18" s="28"/>
      <c r="G18" s="27" t="s">
        <v>33</v>
      </c>
      <c r="H18" s="28"/>
      <c r="I18" s="27" t="s">
        <v>34</v>
      </c>
      <c r="J18" s="89"/>
      <c r="K18" s="27"/>
      <c r="L18" s="27" t="s">
        <v>35</v>
      </c>
      <c r="M18" s="127"/>
      <c r="N18" s="128">
        <f t="shared" si="1"/>
        <v>0</v>
      </c>
      <c r="O18" s="130"/>
    </row>
    <row r="19" ht="16.05" customHeight="1" spans="1:15">
      <c r="A19" s="25"/>
      <c r="B19" s="29"/>
      <c r="C19" s="27" t="s">
        <v>36</v>
      </c>
      <c r="D19" s="28"/>
      <c r="E19" s="27" t="s">
        <v>32</v>
      </c>
      <c r="F19" s="28"/>
      <c r="G19" s="27" t="s">
        <v>33</v>
      </c>
      <c r="H19" s="28"/>
      <c r="I19" s="27" t="s">
        <v>34</v>
      </c>
      <c r="J19" s="89"/>
      <c r="K19" s="27"/>
      <c r="L19" s="27" t="s">
        <v>35</v>
      </c>
      <c r="M19" s="127"/>
      <c r="N19" s="128">
        <f t="shared" ref="N19:N20" si="2">J19*K19*M19</f>
        <v>0</v>
      </c>
      <c r="O19" s="130"/>
    </row>
    <row r="20" ht="16.05" customHeight="1" spans="1:15">
      <c r="A20" s="25" t="s">
        <v>42</v>
      </c>
      <c r="B20" s="29" t="s">
        <v>43</v>
      </c>
      <c r="C20" s="27" t="s">
        <v>31</v>
      </c>
      <c r="D20" s="28"/>
      <c r="E20" s="27" t="s">
        <v>32</v>
      </c>
      <c r="F20" s="28"/>
      <c r="G20" s="27" t="s">
        <v>33</v>
      </c>
      <c r="H20" s="28"/>
      <c r="I20" s="27" t="s">
        <v>34</v>
      </c>
      <c r="J20" s="89"/>
      <c r="K20" s="27"/>
      <c r="L20" s="27" t="s">
        <v>35</v>
      </c>
      <c r="M20" s="127"/>
      <c r="N20" s="128">
        <f t="shared" si="2"/>
        <v>0</v>
      </c>
      <c r="O20" s="130"/>
    </row>
    <row r="21" ht="16.05" customHeight="1" spans="1:15">
      <c r="A21" s="25"/>
      <c r="B21" s="29"/>
      <c r="C21" s="27" t="s">
        <v>36</v>
      </c>
      <c r="D21" s="28"/>
      <c r="E21" s="27" t="s">
        <v>32</v>
      </c>
      <c r="F21" s="28"/>
      <c r="G21" s="27" t="s">
        <v>33</v>
      </c>
      <c r="H21" s="28"/>
      <c r="I21" s="27" t="s">
        <v>34</v>
      </c>
      <c r="J21" s="89"/>
      <c r="K21" s="27"/>
      <c r="L21" s="27" t="s">
        <v>35</v>
      </c>
      <c r="M21" s="127"/>
      <c r="N21" s="128">
        <f t="shared" ref="N21:N33" si="3">J21*K21*M21</f>
        <v>0</v>
      </c>
      <c r="O21" s="130"/>
    </row>
    <row r="22" ht="16.05" customHeight="1" spans="1:15">
      <c r="A22" s="25" t="s">
        <v>44</v>
      </c>
      <c r="B22" s="30" t="s">
        <v>45</v>
      </c>
      <c r="C22" s="31" t="s">
        <v>46</v>
      </c>
      <c r="D22" s="31"/>
      <c r="E22" s="31"/>
      <c r="F22" s="31"/>
      <c r="G22" s="31"/>
      <c r="H22" s="31"/>
      <c r="I22" s="31"/>
      <c r="J22" s="28">
        <v>1</v>
      </c>
      <c r="K22" s="28">
        <v>0.5</v>
      </c>
      <c r="L22" s="90" t="s">
        <v>47</v>
      </c>
      <c r="M22" s="127">
        <v>30000</v>
      </c>
      <c r="N22" s="128">
        <f t="shared" si="3"/>
        <v>15000</v>
      </c>
      <c r="O22" s="131" t="s">
        <v>48</v>
      </c>
    </row>
    <row r="23" ht="16.05" customHeight="1" spans="1:15">
      <c r="A23" s="25"/>
      <c r="B23" s="30" t="s">
        <v>49</v>
      </c>
      <c r="C23" s="32" t="s">
        <v>50</v>
      </c>
      <c r="D23" s="32"/>
      <c r="E23" s="32"/>
      <c r="F23" s="32"/>
      <c r="G23" s="32"/>
      <c r="H23" s="32"/>
      <c r="I23" s="32"/>
      <c r="J23" s="28"/>
      <c r="K23" s="28"/>
      <c r="L23" s="90" t="s">
        <v>51</v>
      </c>
      <c r="M23" s="127"/>
      <c r="N23" s="128">
        <f t="shared" si="3"/>
        <v>0</v>
      </c>
      <c r="O23" s="132"/>
    </row>
    <row r="24" ht="16.05" customHeight="1" spans="1:15">
      <c r="A24" s="25"/>
      <c r="B24" s="30" t="s">
        <v>52</v>
      </c>
      <c r="C24" s="32"/>
      <c r="D24" s="32"/>
      <c r="E24" s="32"/>
      <c r="F24" s="32"/>
      <c r="G24" s="32"/>
      <c r="H24" s="32"/>
      <c r="I24" s="32"/>
      <c r="J24" s="28"/>
      <c r="K24" s="28"/>
      <c r="L24" s="90" t="s">
        <v>53</v>
      </c>
      <c r="M24" s="127"/>
      <c r="N24" s="128">
        <f t="shared" si="3"/>
        <v>0</v>
      </c>
      <c r="O24" s="132"/>
    </row>
    <row r="25" ht="16.05" customHeight="1" spans="1:15">
      <c r="A25" s="25"/>
      <c r="B25" s="30" t="s">
        <v>54</v>
      </c>
      <c r="C25" s="32" t="s">
        <v>55</v>
      </c>
      <c r="D25" s="32"/>
      <c r="E25" s="32"/>
      <c r="F25" s="32"/>
      <c r="G25" s="32"/>
      <c r="H25" s="32"/>
      <c r="I25" s="32"/>
      <c r="J25" s="28"/>
      <c r="K25" s="28"/>
      <c r="L25" s="90" t="s">
        <v>56</v>
      </c>
      <c r="M25" s="127"/>
      <c r="N25" s="128">
        <f t="shared" si="3"/>
        <v>0</v>
      </c>
      <c r="O25" s="132"/>
    </row>
    <row r="26" ht="16.05" customHeight="1" spans="1:15">
      <c r="A26" s="25"/>
      <c r="B26" s="33" t="s">
        <v>57</v>
      </c>
      <c r="C26" s="32" t="s">
        <v>58</v>
      </c>
      <c r="D26" s="32"/>
      <c r="E26" s="32"/>
      <c r="F26" s="32"/>
      <c r="G26" s="32"/>
      <c r="H26" s="32"/>
      <c r="I26" s="32"/>
      <c r="J26" s="28"/>
      <c r="K26" s="28"/>
      <c r="L26" s="90" t="s">
        <v>51</v>
      </c>
      <c r="M26" s="127"/>
      <c r="N26" s="128">
        <f t="shared" si="3"/>
        <v>0</v>
      </c>
      <c r="O26" s="132"/>
    </row>
    <row r="27" ht="16.05" customHeight="1" spans="1:15">
      <c r="A27" s="25"/>
      <c r="B27" s="33" t="s">
        <v>59</v>
      </c>
      <c r="C27" s="32" t="s">
        <v>60</v>
      </c>
      <c r="D27" s="32"/>
      <c r="E27" s="32"/>
      <c r="F27" s="32"/>
      <c r="G27" s="32"/>
      <c r="H27" s="32"/>
      <c r="I27" s="32"/>
      <c r="J27" s="28"/>
      <c r="K27" s="28"/>
      <c r="L27" s="90"/>
      <c r="M27" s="127"/>
      <c r="N27" s="128">
        <f t="shared" si="3"/>
        <v>0</v>
      </c>
      <c r="O27" s="132"/>
    </row>
    <row r="28" ht="16.05" customHeight="1" spans="1:15">
      <c r="A28" s="25" t="s">
        <v>61</v>
      </c>
      <c r="B28" s="30" t="s">
        <v>62</v>
      </c>
      <c r="C28" s="31" t="s">
        <v>46</v>
      </c>
      <c r="D28" s="31"/>
      <c r="E28" s="31"/>
      <c r="F28" s="31"/>
      <c r="G28" s="31"/>
      <c r="H28" s="31"/>
      <c r="I28" s="31"/>
      <c r="J28" s="28"/>
      <c r="K28" s="28"/>
      <c r="L28" s="90" t="s">
        <v>47</v>
      </c>
      <c r="M28" s="127"/>
      <c r="N28" s="128">
        <f t="shared" si="3"/>
        <v>0</v>
      </c>
      <c r="O28" s="132"/>
    </row>
    <row r="29" ht="16.05" customHeight="1" spans="1:15">
      <c r="A29" s="25"/>
      <c r="B29" s="30" t="s">
        <v>49</v>
      </c>
      <c r="C29" s="32" t="s">
        <v>50</v>
      </c>
      <c r="D29" s="32"/>
      <c r="E29" s="32"/>
      <c r="F29" s="32"/>
      <c r="G29" s="32"/>
      <c r="H29" s="32"/>
      <c r="I29" s="32"/>
      <c r="J29" s="28"/>
      <c r="K29" s="28"/>
      <c r="L29" s="90" t="s">
        <v>51</v>
      </c>
      <c r="M29" s="127"/>
      <c r="N29" s="128">
        <f t="shared" si="3"/>
        <v>0</v>
      </c>
      <c r="O29" s="132"/>
    </row>
    <row r="30" ht="16.05" customHeight="1" spans="1:15">
      <c r="A30" s="25"/>
      <c r="B30" s="30" t="s">
        <v>52</v>
      </c>
      <c r="C30" s="32"/>
      <c r="D30" s="32"/>
      <c r="E30" s="32"/>
      <c r="F30" s="32"/>
      <c r="G30" s="32"/>
      <c r="H30" s="32"/>
      <c r="I30" s="32"/>
      <c r="J30" s="28"/>
      <c r="K30" s="28"/>
      <c r="L30" s="90" t="s">
        <v>53</v>
      </c>
      <c r="M30" s="127"/>
      <c r="N30" s="128">
        <f t="shared" si="3"/>
        <v>0</v>
      </c>
      <c r="O30" s="132"/>
    </row>
    <row r="31" ht="16.05" customHeight="1" spans="1:15">
      <c r="A31" s="25"/>
      <c r="B31" s="30" t="s">
        <v>54</v>
      </c>
      <c r="C31" s="32" t="s">
        <v>63</v>
      </c>
      <c r="D31" s="32"/>
      <c r="E31" s="32"/>
      <c r="F31" s="32"/>
      <c r="G31" s="32"/>
      <c r="H31" s="32"/>
      <c r="I31" s="32"/>
      <c r="J31" s="28"/>
      <c r="K31" s="28"/>
      <c r="L31" s="90" t="s">
        <v>56</v>
      </c>
      <c r="M31" s="127"/>
      <c r="N31" s="128">
        <f t="shared" si="3"/>
        <v>0</v>
      </c>
      <c r="O31" s="132"/>
    </row>
    <row r="32" ht="16.05" customHeight="1" spans="1:15">
      <c r="A32" s="25"/>
      <c r="B32" s="33" t="s">
        <v>57</v>
      </c>
      <c r="C32" s="32" t="s">
        <v>58</v>
      </c>
      <c r="D32" s="32"/>
      <c r="E32" s="32"/>
      <c r="F32" s="32"/>
      <c r="G32" s="32"/>
      <c r="H32" s="32"/>
      <c r="I32" s="32"/>
      <c r="J32" s="28"/>
      <c r="K32" s="28"/>
      <c r="L32" s="90" t="s">
        <v>51</v>
      </c>
      <c r="M32" s="127"/>
      <c r="N32" s="128">
        <f t="shared" si="3"/>
        <v>0</v>
      </c>
      <c r="O32" s="132"/>
    </row>
    <row r="33" ht="16.05" customHeight="1" spans="1:15">
      <c r="A33" s="34"/>
      <c r="B33" s="35" t="s">
        <v>59</v>
      </c>
      <c r="C33" s="36" t="s">
        <v>60</v>
      </c>
      <c r="D33" s="36"/>
      <c r="E33" s="36"/>
      <c r="F33" s="36"/>
      <c r="G33" s="36"/>
      <c r="H33" s="36"/>
      <c r="I33" s="36"/>
      <c r="J33" s="91"/>
      <c r="K33" s="91"/>
      <c r="L33" s="92"/>
      <c r="M33" s="133"/>
      <c r="N33" s="134">
        <f t="shared" si="3"/>
        <v>0</v>
      </c>
      <c r="O33" s="135"/>
    </row>
    <row r="34" ht="16.05" customHeight="1" spans="1:15">
      <c r="A34" s="37" t="s">
        <v>64</v>
      </c>
      <c r="B34" s="38"/>
      <c r="C34" s="38"/>
      <c r="D34" s="38"/>
      <c r="E34" s="38"/>
      <c r="F34" s="38"/>
      <c r="G34" s="38"/>
      <c r="H34" s="38"/>
      <c r="I34" s="38"/>
      <c r="J34" s="93"/>
      <c r="K34" s="93"/>
      <c r="L34" s="93"/>
      <c r="M34" s="38"/>
      <c r="N34" s="136">
        <f>SUM(N10:N33)</f>
        <v>30300</v>
      </c>
      <c r="O34" s="137"/>
    </row>
    <row r="35" ht="16.05" customHeight="1" spans="1:15">
      <c r="A35" s="39" t="s">
        <v>19</v>
      </c>
      <c r="B35" s="40" t="s">
        <v>17</v>
      </c>
      <c r="C35" s="41" t="s">
        <v>20</v>
      </c>
      <c r="D35" s="40"/>
      <c r="E35" s="40"/>
      <c r="F35" s="40"/>
      <c r="G35" s="40"/>
      <c r="H35" s="40"/>
      <c r="I35" s="40"/>
      <c r="J35" s="40" t="s">
        <v>65</v>
      </c>
      <c r="K35" s="40" t="s">
        <v>66</v>
      </c>
      <c r="L35" s="40" t="s">
        <v>23</v>
      </c>
      <c r="M35" s="40" t="s">
        <v>24</v>
      </c>
      <c r="N35" s="40" t="s">
        <v>67</v>
      </c>
      <c r="O35" s="138" t="s">
        <v>26</v>
      </c>
    </row>
    <row r="36" ht="16.05" customHeight="1" spans="1:15">
      <c r="A36" s="42" t="s">
        <v>68</v>
      </c>
      <c r="B36" s="43" t="s">
        <v>69</v>
      </c>
      <c r="C36" s="43"/>
      <c r="D36" s="43"/>
      <c r="E36" s="43"/>
      <c r="F36" s="43"/>
      <c r="G36" s="43"/>
      <c r="H36" s="43"/>
      <c r="I36" s="43"/>
      <c r="J36" s="94"/>
      <c r="K36" s="94"/>
      <c r="L36" s="94"/>
      <c r="M36" s="43"/>
      <c r="N36" s="43"/>
      <c r="O36" s="139"/>
    </row>
    <row r="37" ht="16.05" customHeight="1" spans="1:15">
      <c r="A37" s="44" t="s">
        <v>70</v>
      </c>
      <c r="B37" s="45" t="s">
        <v>71</v>
      </c>
      <c r="C37" s="46"/>
      <c r="D37" s="47">
        <v>6</v>
      </c>
      <c r="E37" s="79" t="s">
        <v>32</v>
      </c>
      <c r="F37" s="47">
        <v>29</v>
      </c>
      <c r="G37" s="79" t="s">
        <v>33</v>
      </c>
      <c r="H37" s="47" t="s">
        <v>34</v>
      </c>
      <c r="I37" s="79" t="s">
        <v>72</v>
      </c>
      <c r="J37" s="95">
        <v>3</v>
      </c>
      <c r="K37" s="96">
        <v>1</v>
      </c>
      <c r="L37" s="79" t="s">
        <v>73</v>
      </c>
      <c r="M37" s="140">
        <v>300</v>
      </c>
      <c r="N37" s="141">
        <f>J37*K37*M37</f>
        <v>900</v>
      </c>
      <c r="O37" s="142"/>
    </row>
    <row r="38" ht="16.05" customHeight="1" spans="1:15">
      <c r="A38" s="48" t="s">
        <v>74</v>
      </c>
      <c r="B38" s="49" t="s">
        <v>71</v>
      </c>
      <c r="C38" s="50"/>
      <c r="D38" s="47">
        <v>6</v>
      </c>
      <c r="E38" s="27" t="s">
        <v>32</v>
      </c>
      <c r="F38" s="47">
        <v>30</v>
      </c>
      <c r="G38" s="27" t="s">
        <v>33</v>
      </c>
      <c r="H38" s="47" t="s">
        <v>75</v>
      </c>
      <c r="I38" s="27" t="s">
        <v>72</v>
      </c>
      <c r="J38" s="97">
        <v>15</v>
      </c>
      <c r="K38" s="98">
        <v>1</v>
      </c>
      <c r="L38" s="27" t="s">
        <v>73</v>
      </c>
      <c r="M38" s="140">
        <v>300</v>
      </c>
      <c r="N38" s="128">
        <f>J38*K38*M38</f>
        <v>4500</v>
      </c>
      <c r="O38" s="142"/>
    </row>
    <row r="39" ht="16.05" customHeight="1" spans="1:15">
      <c r="A39" s="48" t="s">
        <v>76</v>
      </c>
      <c r="B39" s="49" t="s">
        <v>71</v>
      </c>
      <c r="C39" s="50"/>
      <c r="D39" s="47">
        <v>6</v>
      </c>
      <c r="E39" s="27" t="s">
        <v>32</v>
      </c>
      <c r="F39" s="47">
        <v>30</v>
      </c>
      <c r="G39" s="27" t="s">
        <v>33</v>
      </c>
      <c r="H39" s="47" t="s">
        <v>34</v>
      </c>
      <c r="I39" s="27" t="s">
        <v>72</v>
      </c>
      <c r="J39" s="97">
        <v>18</v>
      </c>
      <c r="K39" s="98">
        <v>1</v>
      </c>
      <c r="L39" s="27" t="s">
        <v>73</v>
      </c>
      <c r="M39" s="140">
        <v>300</v>
      </c>
      <c r="N39" s="128">
        <f>J39*K39*M39</f>
        <v>5400</v>
      </c>
      <c r="O39" s="142"/>
    </row>
    <row r="40" ht="16.05" customHeight="1" spans="1:15">
      <c r="A40" s="48" t="s">
        <v>77</v>
      </c>
      <c r="B40" s="49" t="s">
        <v>71</v>
      </c>
      <c r="C40" s="50"/>
      <c r="D40" s="28"/>
      <c r="E40" s="27" t="s">
        <v>32</v>
      </c>
      <c r="F40" s="28"/>
      <c r="G40" s="27" t="s">
        <v>33</v>
      </c>
      <c r="H40" s="28"/>
      <c r="I40" s="27" t="s">
        <v>72</v>
      </c>
      <c r="J40" s="98"/>
      <c r="K40" s="98"/>
      <c r="L40" s="27" t="s">
        <v>73</v>
      </c>
      <c r="M40" s="127"/>
      <c r="N40" s="128">
        <f t="shared" ref="N38:N41" si="4">J40*K40*M40</f>
        <v>0</v>
      </c>
      <c r="O40" s="132"/>
    </row>
    <row r="41" ht="16.05" customHeight="1" spans="1:15">
      <c r="A41" s="51" t="s">
        <v>78</v>
      </c>
      <c r="B41" s="52" t="s">
        <v>71</v>
      </c>
      <c r="C41" s="53"/>
      <c r="D41" s="54"/>
      <c r="E41" s="80" t="s">
        <v>32</v>
      </c>
      <c r="F41" s="81"/>
      <c r="G41" s="80" t="s">
        <v>33</v>
      </c>
      <c r="H41" s="81"/>
      <c r="I41" s="80" t="s">
        <v>72</v>
      </c>
      <c r="J41" s="99"/>
      <c r="K41" s="99"/>
      <c r="L41" s="80" t="s">
        <v>73</v>
      </c>
      <c r="M41" s="143"/>
      <c r="N41" s="144">
        <f t="shared" si="4"/>
        <v>0</v>
      </c>
      <c r="O41" s="145"/>
    </row>
    <row r="42" ht="16.05" customHeight="1" spans="1:15">
      <c r="A42" s="55" t="s">
        <v>64</v>
      </c>
      <c r="B42" s="56"/>
      <c r="C42" s="56"/>
      <c r="D42" s="56"/>
      <c r="E42" s="56"/>
      <c r="F42" s="56"/>
      <c r="G42" s="56"/>
      <c r="H42" s="56"/>
      <c r="I42" s="56"/>
      <c r="J42" s="100"/>
      <c r="K42" s="100"/>
      <c r="L42" s="100"/>
      <c r="M42" s="56"/>
      <c r="N42" s="146">
        <f>SUM(N37:N41)</f>
        <v>10800</v>
      </c>
      <c r="O42" s="147"/>
    </row>
    <row r="43" ht="16.05" customHeight="1" spans="1:15">
      <c r="A43" s="57" t="s">
        <v>19</v>
      </c>
      <c r="B43" s="14" t="s">
        <v>17</v>
      </c>
      <c r="C43" s="58" t="s">
        <v>20</v>
      </c>
      <c r="D43" s="14"/>
      <c r="E43" s="14"/>
      <c r="F43" s="14"/>
      <c r="G43" s="14"/>
      <c r="H43" s="14"/>
      <c r="I43" s="14"/>
      <c r="J43" s="14" t="s">
        <v>65</v>
      </c>
      <c r="K43" s="14" t="s">
        <v>79</v>
      </c>
      <c r="L43" s="14" t="s">
        <v>23</v>
      </c>
      <c r="M43" s="14" t="s">
        <v>24</v>
      </c>
      <c r="N43" s="14" t="s">
        <v>67</v>
      </c>
      <c r="O43" s="121" t="s">
        <v>26</v>
      </c>
    </row>
    <row r="44" ht="16.05" customHeight="1" spans="1:15">
      <c r="A44" s="59" t="s">
        <v>80</v>
      </c>
      <c r="B44" s="20" t="s">
        <v>81</v>
      </c>
      <c r="C44" s="20"/>
      <c r="D44" s="20"/>
      <c r="E44" s="20"/>
      <c r="F44" s="20"/>
      <c r="G44" s="20"/>
      <c r="H44" s="20"/>
      <c r="I44" s="20"/>
      <c r="J44" s="101"/>
      <c r="K44" s="101"/>
      <c r="L44" s="101"/>
      <c r="M44" s="20"/>
      <c r="N44" s="20"/>
      <c r="O44" s="148"/>
    </row>
    <row r="45" ht="16.05" customHeight="1" spans="1:15">
      <c r="A45" s="60" t="s">
        <v>82</v>
      </c>
      <c r="B45" s="61" t="s">
        <v>83</v>
      </c>
      <c r="C45" s="62" t="s">
        <v>84</v>
      </c>
      <c r="D45" s="63"/>
      <c r="E45" s="63"/>
      <c r="F45" s="63"/>
      <c r="G45" s="63"/>
      <c r="H45" s="63"/>
      <c r="I45" s="102"/>
      <c r="J45" s="103">
        <v>18</v>
      </c>
      <c r="K45" s="104">
        <v>2</v>
      </c>
      <c r="L45" s="105" t="s">
        <v>85</v>
      </c>
      <c r="M45" s="149">
        <v>260</v>
      </c>
      <c r="N45" s="150">
        <f>J45*K45*M45</f>
        <v>9360</v>
      </c>
      <c r="O45" s="151" t="s">
        <v>86</v>
      </c>
    </row>
    <row r="46" ht="16.05" customHeight="1" spans="1:15">
      <c r="A46" s="60"/>
      <c r="B46" s="61"/>
      <c r="C46" s="62" t="s">
        <v>84</v>
      </c>
      <c r="D46" s="63"/>
      <c r="E46" s="63"/>
      <c r="F46" s="63"/>
      <c r="G46" s="63"/>
      <c r="H46" s="63"/>
      <c r="I46" s="102"/>
      <c r="J46" s="97">
        <v>18</v>
      </c>
      <c r="K46" s="106">
        <v>2</v>
      </c>
      <c r="L46" s="107" t="s">
        <v>85</v>
      </c>
      <c r="M46" s="127">
        <v>240</v>
      </c>
      <c r="N46" s="128">
        <f>J46*K46*M46</f>
        <v>8640</v>
      </c>
      <c r="O46" s="152" t="s">
        <v>87</v>
      </c>
    </row>
    <row r="47" ht="16.05" customHeight="1" spans="1:15">
      <c r="A47" s="60"/>
      <c r="B47" s="61"/>
      <c r="C47" s="62" t="s">
        <v>88</v>
      </c>
      <c r="D47" s="63"/>
      <c r="E47" s="63"/>
      <c r="F47" s="63"/>
      <c r="G47" s="63"/>
      <c r="H47" s="63"/>
      <c r="I47" s="102"/>
      <c r="J47" s="98"/>
      <c r="K47" s="98"/>
      <c r="L47" s="107" t="s">
        <v>85</v>
      </c>
      <c r="M47" s="127"/>
      <c r="N47" s="128">
        <f t="shared" ref="N46:N50" si="5">J47*K47*M47</f>
        <v>0</v>
      </c>
      <c r="O47" s="132"/>
    </row>
    <row r="48" ht="16.05" customHeight="1" spans="1:15">
      <c r="A48" s="60"/>
      <c r="B48" s="61"/>
      <c r="C48" s="62" t="s">
        <v>89</v>
      </c>
      <c r="D48" s="63"/>
      <c r="E48" s="63"/>
      <c r="F48" s="63"/>
      <c r="G48" s="63"/>
      <c r="H48" s="63"/>
      <c r="I48" s="102"/>
      <c r="J48" s="98"/>
      <c r="K48" s="98"/>
      <c r="L48" s="107" t="s">
        <v>85</v>
      </c>
      <c r="M48" s="127"/>
      <c r="N48" s="128">
        <f t="shared" si="5"/>
        <v>0</v>
      </c>
      <c r="O48" s="132"/>
    </row>
    <row r="49" ht="16.05" customHeight="1" spans="1:15">
      <c r="A49" s="51"/>
      <c r="B49" s="64"/>
      <c r="C49" s="65" t="s">
        <v>90</v>
      </c>
      <c r="D49" s="66"/>
      <c r="E49" s="66"/>
      <c r="F49" s="66"/>
      <c r="G49" s="66"/>
      <c r="H49" s="66"/>
      <c r="I49" s="108"/>
      <c r="J49" s="109"/>
      <c r="K49" s="99"/>
      <c r="L49" s="110" t="s">
        <v>85</v>
      </c>
      <c r="M49" s="143"/>
      <c r="N49" s="144">
        <f t="shared" si="5"/>
        <v>0</v>
      </c>
      <c r="O49" s="145"/>
    </row>
    <row r="50" ht="16.05" customHeight="1" spans="1:15">
      <c r="A50" s="60" t="s">
        <v>91</v>
      </c>
      <c r="B50" s="61" t="s">
        <v>92</v>
      </c>
      <c r="C50" s="67" t="s">
        <v>93</v>
      </c>
      <c r="D50" s="68"/>
      <c r="E50" s="68"/>
      <c r="F50" s="68"/>
      <c r="G50" s="68"/>
      <c r="H50" s="68"/>
      <c r="I50" s="111"/>
      <c r="J50" s="112"/>
      <c r="K50" s="113"/>
      <c r="L50" s="114" t="s">
        <v>94</v>
      </c>
      <c r="M50" s="149"/>
      <c r="N50" s="150">
        <f t="shared" si="5"/>
        <v>0</v>
      </c>
      <c r="O50" s="153"/>
    </row>
    <row r="51" ht="16.05" customHeight="1" spans="1:15">
      <c r="A51" s="60"/>
      <c r="B51" s="61"/>
      <c r="C51" s="62" t="s">
        <v>84</v>
      </c>
      <c r="D51" s="63"/>
      <c r="E51" s="63"/>
      <c r="F51" s="63"/>
      <c r="G51" s="63"/>
      <c r="H51" s="63"/>
      <c r="I51" s="102"/>
      <c r="J51" s="98"/>
      <c r="K51" s="98"/>
      <c r="L51" s="107" t="s">
        <v>94</v>
      </c>
      <c r="M51" s="127"/>
      <c r="N51" s="128">
        <f t="shared" ref="N51:N55" si="6">J51*K51*M51</f>
        <v>0</v>
      </c>
      <c r="O51" s="132"/>
    </row>
    <row r="52" ht="16.05" customHeight="1" spans="1:15">
      <c r="A52" s="60"/>
      <c r="B52" s="61"/>
      <c r="C52" s="62" t="s">
        <v>88</v>
      </c>
      <c r="D52" s="63"/>
      <c r="E52" s="63"/>
      <c r="F52" s="63"/>
      <c r="G52" s="63"/>
      <c r="H52" s="63"/>
      <c r="I52" s="102"/>
      <c r="J52" s="98"/>
      <c r="K52" s="98"/>
      <c r="L52" s="107" t="s">
        <v>94</v>
      </c>
      <c r="M52" s="127"/>
      <c r="N52" s="128">
        <f t="shared" si="6"/>
        <v>0</v>
      </c>
      <c r="O52" s="132"/>
    </row>
    <row r="53" ht="16.05" customHeight="1" spans="1:15">
      <c r="A53" s="60"/>
      <c r="B53" s="61"/>
      <c r="C53" s="62" t="s">
        <v>89</v>
      </c>
      <c r="D53" s="63"/>
      <c r="E53" s="63"/>
      <c r="F53" s="63"/>
      <c r="G53" s="63"/>
      <c r="H53" s="63"/>
      <c r="I53" s="102"/>
      <c r="J53" s="98"/>
      <c r="K53" s="98"/>
      <c r="L53" s="107" t="s">
        <v>94</v>
      </c>
      <c r="M53" s="127"/>
      <c r="N53" s="128">
        <f t="shared" si="6"/>
        <v>0</v>
      </c>
      <c r="O53" s="132"/>
    </row>
    <row r="54" ht="16.05" customHeight="1" spans="1:15">
      <c r="A54" s="51"/>
      <c r="B54" s="64"/>
      <c r="C54" s="65" t="s">
        <v>90</v>
      </c>
      <c r="D54" s="66"/>
      <c r="E54" s="66"/>
      <c r="F54" s="66"/>
      <c r="G54" s="66"/>
      <c r="H54" s="66"/>
      <c r="I54" s="108"/>
      <c r="J54" s="109"/>
      <c r="K54" s="99"/>
      <c r="L54" s="115" t="s">
        <v>94</v>
      </c>
      <c r="M54" s="143"/>
      <c r="N54" s="144">
        <f t="shared" si="6"/>
        <v>0</v>
      </c>
      <c r="O54" s="145"/>
    </row>
    <row r="55" ht="16.05" customHeight="1" spans="1:15">
      <c r="A55" s="60" t="s">
        <v>95</v>
      </c>
      <c r="B55" s="61" t="s">
        <v>96</v>
      </c>
      <c r="C55" s="67" t="s">
        <v>93</v>
      </c>
      <c r="D55" s="68"/>
      <c r="E55" s="68"/>
      <c r="F55" s="68"/>
      <c r="G55" s="68"/>
      <c r="H55" s="68"/>
      <c r="I55" s="111"/>
      <c r="J55" s="112"/>
      <c r="K55" s="113"/>
      <c r="L55" s="105" t="s">
        <v>85</v>
      </c>
      <c r="M55" s="149"/>
      <c r="N55" s="150">
        <f t="shared" si="6"/>
        <v>0</v>
      </c>
      <c r="O55" s="153"/>
    </row>
    <row r="56" ht="16.05" customHeight="1" spans="1:15">
      <c r="A56" s="60"/>
      <c r="B56" s="61"/>
      <c r="C56" s="62" t="s">
        <v>84</v>
      </c>
      <c r="D56" s="63"/>
      <c r="E56" s="63"/>
      <c r="F56" s="63"/>
      <c r="G56" s="63"/>
      <c r="H56" s="63"/>
      <c r="I56" s="102"/>
      <c r="J56" s="98"/>
      <c r="K56" s="98"/>
      <c r="L56" s="107" t="s">
        <v>85</v>
      </c>
      <c r="M56" s="127"/>
      <c r="N56" s="128">
        <f t="shared" ref="N56:N62" si="7">J56*K56*M56</f>
        <v>0</v>
      </c>
      <c r="O56" s="132"/>
    </row>
    <row r="57" ht="16.05" customHeight="1" spans="1:15">
      <c r="A57" s="60"/>
      <c r="B57" s="61"/>
      <c r="C57" s="62" t="s">
        <v>88</v>
      </c>
      <c r="D57" s="63"/>
      <c r="E57" s="63"/>
      <c r="F57" s="63"/>
      <c r="G57" s="63"/>
      <c r="H57" s="63"/>
      <c r="I57" s="102"/>
      <c r="J57" s="97">
        <v>1</v>
      </c>
      <c r="K57" s="97">
        <v>1</v>
      </c>
      <c r="L57" s="107" t="s">
        <v>85</v>
      </c>
      <c r="M57" s="127">
        <v>550</v>
      </c>
      <c r="N57" s="128">
        <f t="shared" si="7"/>
        <v>550</v>
      </c>
      <c r="O57" s="152"/>
    </row>
    <row r="58" ht="16.05" customHeight="1" spans="1:15">
      <c r="A58" s="60"/>
      <c r="B58" s="61"/>
      <c r="C58" s="62" t="s">
        <v>89</v>
      </c>
      <c r="D58" s="63"/>
      <c r="E58" s="63"/>
      <c r="F58" s="63"/>
      <c r="G58" s="63"/>
      <c r="H58" s="63"/>
      <c r="I58" s="102"/>
      <c r="J58" s="98"/>
      <c r="K58" s="98"/>
      <c r="L58" s="107" t="s">
        <v>85</v>
      </c>
      <c r="M58" s="127"/>
      <c r="N58" s="128">
        <f t="shared" si="7"/>
        <v>0</v>
      </c>
      <c r="O58" s="132"/>
    </row>
    <row r="59" ht="16.05" customHeight="1" spans="1:15">
      <c r="A59" s="51"/>
      <c r="B59" s="64"/>
      <c r="C59" s="65" t="s">
        <v>90</v>
      </c>
      <c r="D59" s="66"/>
      <c r="E59" s="66"/>
      <c r="F59" s="66"/>
      <c r="G59" s="66"/>
      <c r="H59" s="66"/>
      <c r="I59" s="108"/>
      <c r="J59" s="109"/>
      <c r="K59" s="99"/>
      <c r="L59" s="110" t="s">
        <v>85</v>
      </c>
      <c r="M59" s="143"/>
      <c r="N59" s="144">
        <f t="shared" si="7"/>
        <v>0</v>
      </c>
      <c r="O59" s="145"/>
    </row>
    <row r="60" ht="16.05" customHeight="1" spans="1:15">
      <c r="A60" s="69" t="s">
        <v>97</v>
      </c>
      <c r="B60" s="45" t="s">
        <v>98</v>
      </c>
      <c r="C60" s="70" t="s">
        <v>99</v>
      </c>
      <c r="D60" s="70"/>
      <c r="E60" s="70"/>
      <c r="F60" s="70"/>
      <c r="G60" s="70"/>
      <c r="H60" s="82"/>
      <c r="I60" s="23" t="s">
        <v>100</v>
      </c>
      <c r="J60" s="116">
        <v>4</v>
      </c>
      <c r="K60" s="116">
        <v>2</v>
      </c>
      <c r="L60" s="105" t="s">
        <v>101</v>
      </c>
      <c r="M60" s="124">
        <v>574</v>
      </c>
      <c r="N60" s="125">
        <f t="shared" si="7"/>
        <v>4592</v>
      </c>
      <c r="O60" s="154" t="s">
        <v>102</v>
      </c>
    </row>
    <row r="61" ht="16.05" customHeight="1" spans="1:15">
      <c r="A61" s="48"/>
      <c r="B61" s="71"/>
      <c r="C61" s="72" t="s">
        <v>99</v>
      </c>
      <c r="D61" s="72"/>
      <c r="E61" s="72"/>
      <c r="F61" s="72"/>
      <c r="G61" s="72"/>
      <c r="H61" s="50"/>
      <c r="I61" s="27" t="s">
        <v>100</v>
      </c>
      <c r="J61" s="98"/>
      <c r="K61" s="98"/>
      <c r="L61" s="107" t="s">
        <v>103</v>
      </c>
      <c r="M61" s="127"/>
      <c r="N61" s="128">
        <f t="shared" si="7"/>
        <v>0</v>
      </c>
      <c r="O61" s="132"/>
    </row>
    <row r="62" ht="16.05" customHeight="1" spans="1:15">
      <c r="A62" s="73"/>
      <c r="B62" s="52"/>
      <c r="C62" s="74" t="s">
        <v>99</v>
      </c>
      <c r="D62" s="74"/>
      <c r="E62" s="74"/>
      <c r="F62" s="74"/>
      <c r="G62" s="74"/>
      <c r="H62" s="83"/>
      <c r="I62" s="117" t="s">
        <v>100</v>
      </c>
      <c r="J62" s="109"/>
      <c r="K62" s="109"/>
      <c r="L62" s="110" t="s">
        <v>103</v>
      </c>
      <c r="M62" s="155"/>
      <c r="N62" s="156">
        <f t="shared" si="7"/>
        <v>0</v>
      </c>
      <c r="O62" s="157"/>
    </row>
    <row r="63" ht="16.05" customHeight="1" spans="1:15">
      <c r="A63" s="55" t="s">
        <v>64</v>
      </c>
      <c r="B63" s="56"/>
      <c r="C63" s="56"/>
      <c r="D63" s="56"/>
      <c r="E63" s="56"/>
      <c r="F63" s="56"/>
      <c r="G63" s="56"/>
      <c r="H63" s="56"/>
      <c r="I63" s="56"/>
      <c r="J63" s="100"/>
      <c r="K63" s="100"/>
      <c r="L63" s="100"/>
      <c r="M63" s="56"/>
      <c r="N63" s="146">
        <f>SUM(N45:N62)</f>
        <v>23142</v>
      </c>
      <c r="O63" s="147"/>
    </row>
    <row r="64" ht="16.05" customHeight="1" spans="1:15">
      <c r="A64" s="57" t="s">
        <v>19</v>
      </c>
      <c r="B64" s="14" t="s">
        <v>17</v>
      </c>
      <c r="C64" s="58" t="s">
        <v>20</v>
      </c>
      <c r="D64" s="14"/>
      <c r="E64" s="14"/>
      <c r="F64" s="14"/>
      <c r="G64" s="14"/>
      <c r="H64" s="14"/>
      <c r="I64" s="14"/>
      <c r="J64" s="118" t="s">
        <v>21</v>
      </c>
      <c r="K64" s="58"/>
      <c r="L64" s="14" t="s">
        <v>23</v>
      </c>
      <c r="M64" s="14" t="s">
        <v>24</v>
      </c>
      <c r="N64" s="14" t="s">
        <v>67</v>
      </c>
      <c r="O64" s="121" t="s">
        <v>26</v>
      </c>
    </row>
    <row r="65" ht="16.05" customHeight="1" spans="1:15">
      <c r="A65" s="59" t="s">
        <v>104</v>
      </c>
      <c r="B65" s="20" t="s">
        <v>105</v>
      </c>
      <c r="C65" s="20"/>
      <c r="D65" s="20"/>
      <c r="E65" s="20"/>
      <c r="F65" s="20"/>
      <c r="G65" s="20"/>
      <c r="H65" s="20"/>
      <c r="I65" s="20"/>
      <c r="J65" s="101"/>
      <c r="K65" s="101"/>
      <c r="L65" s="101"/>
      <c r="M65" s="20"/>
      <c r="N65" s="20"/>
      <c r="O65" s="148"/>
    </row>
    <row r="66" ht="16.05" customHeight="1" spans="1:15">
      <c r="A66" s="158" t="s">
        <v>106</v>
      </c>
      <c r="B66" s="45" t="s">
        <v>107</v>
      </c>
      <c r="C66" s="159" t="s">
        <v>108</v>
      </c>
      <c r="D66" s="160"/>
      <c r="E66" s="160"/>
      <c r="F66" s="160"/>
      <c r="G66" s="160"/>
      <c r="H66" s="160"/>
      <c r="I66" s="190"/>
      <c r="J66" s="191"/>
      <c r="K66" s="192"/>
      <c r="L66" s="114" t="s">
        <v>73</v>
      </c>
      <c r="M66" s="212"/>
      <c r="N66" s="141">
        <f>J66*M66</f>
        <v>0</v>
      </c>
      <c r="O66" s="154"/>
    </row>
    <row r="67" ht="16.05" customHeight="1" spans="1:15">
      <c r="A67" s="161" t="s">
        <v>109</v>
      </c>
      <c r="B67" s="49" t="s">
        <v>110</v>
      </c>
      <c r="C67" s="162"/>
      <c r="D67" s="163"/>
      <c r="E67" s="163"/>
      <c r="F67" s="163"/>
      <c r="G67" s="163"/>
      <c r="H67" s="163"/>
      <c r="I67" s="193"/>
      <c r="J67" s="170"/>
      <c r="K67" s="194"/>
      <c r="L67" s="107" t="s">
        <v>79</v>
      </c>
      <c r="M67" s="127"/>
      <c r="N67" s="128">
        <f>J67*M67</f>
        <v>0</v>
      </c>
      <c r="O67" s="132"/>
    </row>
    <row r="68" ht="16.05" customHeight="1" spans="1:15">
      <c r="A68" s="161" t="s">
        <v>111</v>
      </c>
      <c r="B68" s="49" t="s">
        <v>112</v>
      </c>
      <c r="C68" s="162" t="s">
        <v>113</v>
      </c>
      <c r="D68" s="163"/>
      <c r="E68" s="163"/>
      <c r="F68" s="163"/>
      <c r="G68" s="163"/>
      <c r="H68" s="163"/>
      <c r="I68" s="193"/>
      <c r="J68" s="170"/>
      <c r="K68" s="194"/>
      <c r="L68" s="107" t="s">
        <v>73</v>
      </c>
      <c r="M68" s="127"/>
      <c r="N68" s="128">
        <f t="shared" ref="N68:N76" si="8">J68*M68</f>
        <v>0</v>
      </c>
      <c r="O68" s="132"/>
    </row>
    <row r="69" ht="16.05" customHeight="1" spans="1:15">
      <c r="A69" s="161" t="s">
        <v>114</v>
      </c>
      <c r="B69" s="49" t="s">
        <v>115</v>
      </c>
      <c r="C69" s="162" t="s">
        <v>116</v>
      </c>
      <c r="D69" s="163"/>
      <c r="E69" s="163"/>
      <c r="F69" s="163"/>
      <c r="G69" s="163"/>
      <c r="H69" s="163"/>
      <c r="I69" s="193"/>
      <c r="J69" s="170"/>
      <c r="K69" s="194"/>
      <c r="L69" s="107" t="s">
        <v>117</v>
      </c>
      <c r="M69" s="127"/>
      <c r="N69" s="128">
        <f t="shared" si="8"/>
        <v>0</v>
      </c>
      <c r="O69" s="132"/>
    </row>
    <row r="70" ht="16.05" customHeight="1" spans="1:15">
      <c r="A70" s="161" t="s">
        <v>118</v>
      </c>
      <c r="B70" s="49" t="s">
        <v>119</v>
      </c>
      <c r="C70" s="162"/>
      <c r="D70" s="163"/>
      <c r="E70" s="163"/>
      <c r="F70" s="163"/>
      <c r="G70" s="163"/>
      <c r="H70" s="163"/>
      <c r="I70" s="193"/>
      <c r="J70" s="170"/>
      <c r="K70" s="194"/>
      <c r="L70" s="107" t="s">
        <v>79</v>
      </c>
      <c r="M70" s="127"/>
      <c r="N70" s="128">
        <f t="shared" si="8"/>
        <v>0</v>
      </c>
      <c r="O70" s="132"/>
    </row>
    <row r="71" ht="16.05" customHeight="1" spans="1:15">
      <c r="A71" s="161" t="s">
        <v>120</v>
      </c>
      <c r="B71" s="49" t="s">
        <v>121</v>
      </c>
      <c r="C71" s="162"/>
      <c r="D71" s="163"/>
      <c r="E71" s="163"/>
      <c r="F71" s="163"/>
      <c r="G71" s="163"/>
      <c r="H71" s="163"/>
      <c r="I71" s="193"/>
      <c r="J71" s="170">
        <v>36</v>
      </c>
      <c r="K71" s="194"/>
      <c r="L71" s="107" t="s">
        <v>122</v>
      </c>
      <c r="M71" s="127">
        <v>8</v>
      </c>
      <c r="N71" s="128">
        <f t="shared" si="8"/>
        <v>288</v>
      </c>
      <c r="O71" s="132"/>
    </row>
    <row r="72" ht="16.05" customHeight="1" spans="1:15">
      <c r="A72" s="161" t="s">
        <v>123</v>
      </c>
      <c r="B72" s="49" t="s">
        <v>124</v>
      </c>
      <c r="C72" s="162"/>
      <c r="D72" s="163"/>
      <c r="E72" s="163"/>
      <c r="F72" s="163"/>
      <c r="G72" s="163"/>
      <c r="H72" s="163"/>
      <c r="I72" s="193"/>
      <c r="J72" s="170">
        <v>2</v>
      </c>
      <c r="K72" s="194"/>
      <c r="L72" s="107" t="s">
        <v>122</v>
      </c>
      <c r="M72" s="127">
        <v>180</v>
      </c>
      <c r="N72" s="128">
        <f t="shared" si="8"/>
        <v>360</v>
      </c>
      <c r="O72" s="132"/>
    </row>
    <row r="73" ht="16.05" customHeight="1" spans="1:15">
      <c r="A73" s="161" t="s">
        <v>125</v>
      </c>
      <c r="B73" s="49" t="s">
        <v>126</v>
      </c>
      <c r="C73" s="162"/>
      <c r="D73" s="163"/>
      <c r="E73" s="163"/>
      <c r="F73" s="163"/>
      <c r="G73" s="163"/>
      <c r="H73" s="163"/>
      <c r="I73" s="193"/>
      <c r="J73" s="170"/>
      <c r="K73" s="194"/>
      <c r="L73" s="107" t="s">
        <v>127</v>
      </c>
      <c r="M73" s="127"/>
      <c r="N73" s="128">
        <f t="shared" si="8"/>
        <v>0</v>
      </c>
      <c r="O73" s="132"/>
    </row>
    <row r="74" ht="16.05" customHeight="1" spans="1:15">
      <c r="A74" s="161" t="s">
        <v>128</v>
      </c>
      <c r="B74" s="49" t="s">
        <v>129</v>
      </c>
      <c r="C74" s="162"/>
      <c r="D74" s="163"/>
      <c r="E74" s="163"/>
      <c r="F74" s="163"/>
      <c r="G74" s="163"/>
      <c r="H74" s="163"/>
      <c r="I74" s="193"/>
      <c r="J74" s="170"/>
      <c r="K74" s="194"/>
      <c r="L74" s="107" t="s">
        <v>127</v>
      </c>
      <c r="M74" s="127"/>
      <c r="N74" s="128">
        <f t="shared" si="8"/>
        <v>0</v>
      </c>
      <c r="O74" s="132"/>
    </row>
    <row r="75" ht="16.05" customHeight="1" spans="1:15">
      <c r="A75" s="161" t="s">
        <v>130</v>
      </c>
      <c r="B75" s="49" t="s">
        <v>131</v>
      </c>
      <c r="C75" s="162"/>
      <c r="D75" s="163"/>
      <c r="E75" s="163"/>
      <c r="F75" s="163"/>
      <c r="G75" s="163"/>
      <c r="H75" s="163"/>
      <c r="I75" s="193"/>
      <c r="J75" s="195">
        <v>2</v>
      </c>
      <c r="K75" s="196"/>
      <c r="L75" s="107" t="s">
        <v>122</v>
      </c>
      <c r="M75" s="127">
        <v>0</v>
      </c>
      <c r="N75" s="128">
        <f t="shared" si="8"/>
        <v>0</v>
      </c>
      <c r="O75" s="132" t="s">
        <v>132</v>
      </c>
    </row>
    <row r="76" ht="16.05" customHeight="1" spans="1:15">
      <c r="A76" s="164" t="s">
        <v>133</v>
      </c>
      <c r="B76" s="165" t="s">
        <v>134</v>
      </c>
      <c r="C76" s="166"/>
      <c r="D76" s="167"/>
      <c r="E76" s="167"/>
      <c r="F76" s="167"/>
      <c r="G76" s="167"/>
      <c r="H76" s="167"/>
      <c r="I76" s="197"/>
      <c r="J76" s="172"/>
      <c r="K76" s="198"/>
      <c r="L76" s="110" t="s">
        <v>135</v>
      </c>
      <c r="M76" s="155"/>
      <c r="N76" s="156">
        <f t="shared" si="8"/>
        <v>0</v>
      </c>
      <c r="O76" s="157"/>
    </row>
    <row r="77" ht="16.05" customHeight="1" spans="1:15">
      <c r="A77" s="55" t="s">
        <v>64</v>
      </c>
      <c r="B77" s="56"/>
      <c r="C77" s="56"/>
      <c r="D77" s="56"/>
      <c r="E77" s="56"/>
      <c r="F77" s="56"/>
      <c r="G77" s="56"/>
      <c r="H77" s="56"/>
      <c r="I77" s="56"/>
      <c r="J77" s="100"/>
      <c r="K77" s="100"/>
      <c r="L77" s="100"/>
      <c r="M77" s="56"/>
      <c r="N77" s="146">
        <f>SUM(N66:N76)</f>
        <v>648</v>
      </c>
      <c r="O77" s="147"/>
    </row>
    <row r="78" ht="16.05" customHeight="1" spans="1:15">
      <c r="A78" s="57" t="s">
        <v>19</v>
      </c>
      <c r="B78" s="14" t="s">
        <v>17</v>
      </c>
      <c r="C78" s="58" t="s">
        <v>20</v>
      </c>
      <c r="D78" s="14"/>
      <c r="E78" s="14"/>
      <c r="F78" s="14"/>
      <c r="G78" s="14"/>
      <c r="H78" s="14"/>
      <c r="I78" s="14"/>
      <c r="J78" s="14" t="s">
        <v>65</v>
      </c>
      <c r="K78" s="14" t="s">
        <v>22</v>
      </c>
      <c r="L78" s="14" t="s">
        <v>23</v>
      </c>
      <c r="M78" s="14" t="s">
        <v>24</v>
      </c>
      <c r="N78" s="14" t="s">
        <v>67</v>
      </c>
      <c r="O78" s="121" t="s">
        <v>26</v>
      </c>
    </row>
    <row r="79" ht="16.05" customHeight="1" spans="1:15">
      <c r="A79" s="42" t="s">
        <v>136</v>
      </c>
      <c r="B79" s="43" t="s">
        <v>69</v>
      </c>
      <c r="C79" s="43"/>
      <c r="D79" s="43"/>
      <c r="E79" s="43"/>
      <c r="F79" s="43"/>
      <c r="G79" s="43"/>
      <c r="H79" s="43"/>
      <c r="I79" s="43"/>
      <c r="J79" s="94"/>
      <c r="K79" s="94"/>
      <c r="L79" s="94"/>
      <c r="M79" s="43"/>
      <c r="N79" s="43"/>
      <c r="O79" s="139"/>
    </row>
    <row r="80" ht="16.05" customHeight="1" spans="1:15">
      <c r="A80" s="44" t="s">
        <v>137</v>
      </c>
      <c r="B80" s="45" t="s">
        <v>138</v>
      </c>
      <c r="C80" s="168"/>
      <c r="D80" s="169"/>
      <c r="E80" s="169"/>
      <c r="F80" s="169"/>
      <c r="G80" s="169"/>
      <c r="H80" s="169"/>
      <c r="I80" s="199"/>
      <c r="J80" s="96">
        <v>2</v>
      </c>
      <c r="K80" s="96">
        <v>1</v>
      </c>
      <c r="L80" s="79" t="s">
        <v>53</v>
      </c>
      <c r="M80" s="212">
        <v>500</v>
      </c>
      <c r="N80" s="141">
        <f>J80*K80*M80</f>
        <v>1000</v>
      </c>
      <c r="O80" s="213"/>
    </row>
    <row r="81" ht="16.05" customHeight="1" spans="1:15">
      <c r="A81" s="48" t="s">
        <v>139</v>
      </c>
      <c r="B81" s="49" t="s">
        <v>140</v>
      </c>
      <c r="C81" s="170"/>
      <c r="D81" s="171"/>
      <c r="E81" s="171"/>
      <c r="F81" s="171"/>
      <c r="G81" s="171"/>
      <c r="H81" s="171"/>
      <c r="I81" s="194"/>
      <c r="J81" s="98"/>
      <c r="K81" s="98"/>
      <c r="L81" s="27" t="s">
        <v>53</v>
      </c>
      <c r="M81" s="127"/>
      <c r="N81" s="128">
        <f t="shared" ref="N81:N83" si="9">J81*K81*M81</f>
        <v>0</v>
      </c>
      <c r="O81" s="132"/>
    </row>
    <row r="82" ht="16.05" customHeight="1" spans="1:15">
      <c r="A82" s="48" t="s">
        <v>141</v>
      </c>
      <c r="B82" s="49" t="s">
        <v>142</v>
      </c>
      <c r="C82" s="170"/>
      <c r="D82" s="171"/>
      <c r="E82" s="171"/>
      <c r="F82" s="171"/>
      <c r="G82" s="171"/>
      <c r="H82" s="171"/>
      <c r="I82" s="194"/>
      <c r="J82" s="98"/>
      <c r="K82" s="98"/>
      <c r="L82" s="27" t="s">
        <v>53</v>
      </c>
      <c r="M82" s="127"/>
      <c r="N82" s="128">
        <f t="shared" si="9"/>
        <v>0</v>
      </c>
      <c r="O82" s="132"/>
    </row>
    <row r="83" ht="16.05" customHeight="1" spans="1:15">
      <c r="A83" s="73" t="s">
        <v>143</v>
      </c>
      <c r="B83" s="165" t="s">
        <v>144</v>
      </c>
      <c r="C83" s="172"/>
      <c r="D83" s="173"/>
      <c r="E83" s="173"/>
      <c r="F83" s="173"/>
      <c r="G83" s="173"/>
      <c r="H83" s="173"/>
      <c r="I83" s="198"/>
      <c r="J83" s="200">
        <v>2</v>
      </c>
      <c r="K83" s="200">
        <v>2</v>
      </c>
      <c r="L83" s="117" t="s">
        <v>53</v>
      </c>
      <c r="M83" s="155">
        <v>500</v>
      </c>
      <c r="N83" s="156">
        <f t="shared" si="9"/>
        <v>2000</v>
      </c>
      <c r="O83" s="157"/>
    </row>
    <row r="84" ht="16.05" customHeight="1" spans="1:15">
      <c r="A84" s="59" t="s">
        <v>64</v>
      </c>
      <c r="B84" s="20"/>
      <c r="C84" s="20"/>
      <c r="D84" s="20"/>
      <c r="E84" s="20"/>
      <c r="F84" s="20"/>
      <c r="G84" s="20"/>
      <c r="H84" s="20"/>
      <c r="I84" s="20"/>
      <c r="J84" s="101"/>
      <c r="K84" s="101"/>
      <c r="L84" s="101"/>
      <c r="M84" s="20"/>
      <c r="N84" s="214">
        <f>SUM(N80:N83)</f>
        <v>3000</v>
      </c>
      <c r="O84" s="148"/>
    </row>
    <row r="85" ht="16.05" customHeight="1" spans="1:15">
      <c r="A85" s="174" t="s">
        <v>145</v>
      </c>
      <c r="B85" s="175"/>
      <c r="C85" s="175"/>
      <c r="D85" s="175"/>
      <c r="E85" s="175"/>
      <c r="F85" s="175"/>
      <c r="G85" s="175"/>
      <c r="H85" s="175"/>
      <c r="I85" s="175"/>
      <c r="J85" s="201"/>
      <c r="K85" s="201"/>
      <c r="L85" s="201"/>
      <c r="M85" s="175"/>
      <c r="N85" s="215">
        <f>SUM(N34,N42,N63,N77,N84)</f>
        <v>67890</v>
      </c>
      <c r="O85" s="216"/>
    </row>
    <row r="86" ht="16.05" customHeight="1" spans="1:15">
      <c r="A86" s="57" t="s">
        <v>19</v>
      </c>
      <c r="B86" s="14" t="s">
        <v>17</v>
      </c>
      <c r="C86" s="58" t="s">
        <v>20</v>
      </c>
      <c r="D86" s="14"/>
      <c r="E86" s="14"/>
      <c r="F86" s="14"/>
      <c r="G86" s="14"/>
      <c r="H86" s="14"/>
      <c r="I86" s="14"/>
      <c r="J86" s="118" t="s">
        <v>21</v>
      </c>
      <c r="K86" s="58"/>
      <c r="L86" s="14" t="s">
        <v>23</v>
      </c>
      <c r="M86" s="14" t="s">
        <v>24</v>
      </c>
      <c r="N86" s="14" t="s">
        <v>67</v>
      </c>
      <c r="O86" s="121" t="s">
        <v>26</v>
      </c>
    </row>
    <row r="87" ht="16.05" customHeight="1" spans="1:15">
      <c r="A87" s="176" t="s">
        <v>146</v>
      </c>
      <c r="B87" s="43" t="s">
        <v>147</v>
      </c>
      <c r="C87" s="43"/>
      <c r="D87" s="43"/>
      <c r="E87" s="43"/>
      <c r="F87" s="43"/>
      <c r="G87" s="43"/>
      <c r="H87" s="43"/>
      <c r="I87" s="43"/>
      <c r="J87" s="94"/>
      <c r="K87" s="94"/>
      <c r="L87" s="94"/>
      <c r="M87" s="43"/>
      <c r="N87" s="43"/>
      <c r="O87" s="139"/>
    </row>
    <row r="88" ht="16.05" customHeight="1" spans="1:15">
      <c r="A88" s="177" t="s">
        <v>148</v>
      </c>
      <c r="B88" s="178" t="s">
        <v>147</v>
      </c>
      <c r="C88" s="179" t="s">
        <v>149</v>
      </c>
      <c r="D88" s="180"/>
      <c r="E88" s="180"/>
      <c r="F88" s="180"/>
      <c r="G88" s="180"/>
      <c r="H88" s="180"/>
      <c r="I88" s="202"/>
      <c r="J88" s="203">
        <f>N85</f>
        <v>67890</v>
      </c>
      <c r="K88" s="204"/>
      <c r="L88" s="205"/>
      <c r="M88" s="217">
        <v>0.08</v>
      </c>
      <c r="N88" s="218">
        <f>J88*M88</f>
        <v>5431.2</v>
      </c>
      <c r="O88" s="219"/>
    </row>
    <row r="89" ht="16.05" customHeight="1" spans="1:15">
      <c r="A89" s="181" t="s">
        <v>64</v>
      </c>
      <c r="B89" s="182"/>
      <c r="C89" s="182"/>
      <c r="D89" s="182"/>
      <c r="E89" s="182"/>
      <c r="F89" s="182"/>
      <c r="G89" s="182"/>
      <c r="H89" s="182"/>
      <c r="I89" s="182"/>
      <c r="J89" s="206"/>
      <c r="K89" s="206"/>
      <c r="L89" s="206"/>
      <c r="M89" s="182"/>
      <c r="N89" s="220">
        <f>SUM(N88:N88)</f>
        <v>5431.2</v>
      </c>
      <c r="O89" s="221"/>
    </row>
    <row r="90" ht="16.05" customHeight="1" spans="1:15">
      <c r="A90" s="57" t="s">
        <v>19</v>
      </c>
      <c r="B90" s="14" t="s">
        <v>17</v>
      </c>
      <c r="C90" s="58" t="s">
        <v>20</v>
      </c>
      <c r="D90" s="14"/>
      <c r="E90" s="14"/>
      <c r="F90" s="14"/>
      <c r="G90" s="14"/>
      <c r="H90" s="14"/>
      <c r="I90" s="14"/>
      <c r="J90" s="14" t="s">
        <v>65</v>
      </c>
      <c r="K90" s="14" t="s">
        <v>22</v>
      </c>
      <c r="L90" s="14" t="s">
        <v>23</v>
      </c>
      <c r="M90" s="14" t="s">
        <v>24</v>
      </c>
      <c r="N90" s="14" t="s">
        <v>67</v>
      </c>
      <c r="O90" s="121" t="s">
        <v>26</v>
      </c>
    </row>
    <row r="91" ht="16.05" customHeight="1" spans="1:15">
      <c r="A91" s="176" t="s">
        <v>150</v>
      </c>
      <c r="B91" s="43" t="s">
        <v>151</v>
      </c>
      <c r="C91" s="43"/>
      <c r="D91" s="43"/>
      <c r="E91" s="43"/>
      <c r="F91" s="43"/>
      <c r="G91" s="43"/>
      <c r="H91" s="43"/>
      <c r="I91" s="43"/>
      <c r="J91" s="94"/>
      <c r="K91" s="94"/>
      <c r="L91" s="94"/>
      <c r="M91" s="43"/>
      <c r="N91" s="43"/>
      <c r="O91" s="139"/>
    </row>
    <row r="92" ht="16.05" customHeight="1" spans="1:15">
      <c r="A92" s="177" t="s">
        <v>152</v>
      </c>
      <c r="B92" s="178" t="s">
        <v>153</v>
      </c>
      <c r="C92" s="179" t="s">
        <v>154</v>
      </c>
      <c r="D92" s="180"/>
      <c r="E92" s="180"/>
      <c r="F92" s="180"/>
      <c r="G92" s="180"/>
      <c r="H92" s="180"/>
      <c r="I92" s="202"/>
      <c r="J92" s="207"/>
      <c r="K92" s="208"/>
      <c r="L92" s="205" t="s">
        <v>53</v>
      </c>
      <c r="M92" s="222"/>
      <c r="N92" s="218">
        <f>J92*K92*M92</f>
        <v>0</v>
      </c>
      <c r="O92" s="219"/>
    </row>
    <row r="93" ht="16.05" customHeight="1" spans="1:15">
      <c r="A93" s="181" t="s">
        <v>64</v>
      </c>
      <c r="B93" s="182"/>
      <c r="C93" s="182"/>
      <c r="D93" s="182"/>
      <c r="E93" s="182"/>
      <c r="F93" s="182"/>
      <c r="G93" s="182"/>
      <c r="H93" s="182"/>
      <c r="I93" s="182"/>
      <c r="J93" s="206"/>
      <c r="K93" s="206"/>
      <c r="L93" s="206"/>
      <c r="M93" s="182"/>
      <c r="N93" s="220">
        <f>SUM(N92:N92)</f>
        <v>0</v>
      </c>
      <c r="O93" s="221"/>
    </row>
    <row r="94" ht="16.05" customHeight="1" spans="1:15">
      <c r="A94" s="57" t="s">
        <v>19</v>
      </c>
      <c r="B94" s="14" t="s">
        <v>17</v>
      </c>
      <c r="C94" s="118" t="s">
        <v>20</v>
      </c>
      <c r="D94" s="183"/>
      <c r="E94" s="183"/>
      <c r="F94" s="183"/>
      <c r="G94" s="58"/>
      <c r="H94" s="14" t="s">
        <v>155</v>
      </c>
      <c r="I94" s="14" t="s">
        <v>156</v>
      </c>
      <c r="J94" s="118" t="s">
        <v>65</v>
      </c>
      <c r="K94" s="58"/>
      <c r="L94" s="14" t="s">
        <v>23</v>
      </c>
      <c r="M94" s="14" t="s">
        <v>24</v>
      </c>
      <c r="N94" s="14" t="s">
        <v>67</v>
      </c>
      <c r="O94" s="121" t="s">
        <v>26</v>
      </c>
    </row>
    <row r="95" ht="16.05" customHeight="1" spans="1:15">
      <c r="A95" s="42" t="s">
        <v>157</v>
      </c>
      <c r="B95" s="43" t="s">
        <v>158</v>
      </c>
      <c r="C95" s="43"/>
      <c r="D95" s="43"/>
      <c r="E95" s="43"/>
      <c r="F95" s="43"/>
      <c r="G95" s="43"/>
      <c r="H95" s="43"/>
      <c r="I95" s="43"/>
      <c r="J95" s="94"/>
      <c r="K95" s="94"/>
      <c r="L95" s="94"/>
      <c r="M95" s="43"/>
      <c r="N95" s="43"/>
      <c r="O95" s="139"/>
    </row>
    <row r="96" ht="16.05" customHeight="1" spans="1:15">
      <c r="A96" s="69" t="s">
        <v>159</v>
      </c>
      <c r="B96" s="184" t="s">
        <v>160</v>
      </c>
      <c r="C96" s="185" t="s">
        <v>161</v>
      </c>
      <c r="D96" s="185"/>
      <c r="E96" s="185"/>
      <c r="F96" s="185"/>
      <c r="G96" s="185"/>
      <c r="H96" s="82"/>
      <c r="I96" s="82"/>
      <c r="J96" s="209">
        <v>11</v>
      </c>
      <c r="K96" s="209"/>
      <c r="L96" s="23" t="s">
        <v>162</v>
      </c>
      <c r="M96" s="223">
        <v>3300</v>
      </c>
      <c r="N96" s="125">
        <f>J96*M96</f>
        <v>36300</v>
      </c>
      <c r="O96" s="224" t="s">
        <v>163</v>
      </c>
    </row>
    <row r="97" ht="16.05" customHeight="1" spans="1:15">
      <c r="A97" s="48" t="s">
        <v>164</v>
      </c>
      <c r="B97" s="49" t="s">
        <v>165</v>
      </c>
      <c r="C97" s="72" t="s">
        <v>161</v>
      </c>
      <c r="D97" s="72"/>
      <c r="E97" s="72"/>
      <c r="F97" s="72"/>
      <c r="G97" s="72"/>
      <c r="H97" s="50"/>
      <c r="I97" s="50"/>
      <c r="J97" s="98"/>
      <c r="K97" s="98"/>
      <c r="L97" s="27" t="s">
        <v>162</v>
      </c>
      <c r="M97" s="127"/>
      <c r="N97" s="128">
        <f t="shared" ref="N97:N99" si="10">J97*M97</f>
        <v>0</v>
      </c>
      <c r="O97" s="132"/>
    </row>
    <row r="98" ht="16.05" customHeight="1" spans="1:15">
      <c r="A98" s="48" t="s">
        <v>166</v>
      </c>
      <c r="B98" s="49" t="s">
        <v>167</v>
      </c>
      <c r="C98" s="72" t="s">
        <v>161</v>
      </c>
      <c r="D98" s="72"/>
      <c r="E98" s="72"/>
      <c r="F98" s="72"/>
      <c r="G98" s="72"/>
      <c r="H98" s="50"/>
      <c r="I98" s="50"/>
      <c r="J98" s="98"/>
      <c r="K98" s="98"/>
      <c r="L98" s="27" t="s">
        <v>162</v>
      </c>
      <c r="M98" s="127"/>
      <c r="N98" s="128">
        <f t="shared" si="10"/>
        <v>0</v>
      </c>
      <c r="O98" s="132"/>
    </row>
    <row r="99" ht="16.05" customHeight="1" spans="1:15">
      <c r="A99" s="48" t="s">
        <v>168</v>
      </c>
      <c r="B99" s="49" t="s">
        <v>169</v>
      </c>
      <c r="C99" s="72" t="s">
        <v>161</v>
      </c>
      <c r="D99" s="72"/>
      <c r="E99" s="72"/>
      <c r="F99" s="72"/>
      <c r="G99" s="72"/>
      <c r="H99" s="50"/>
      <c r="I99" s="50"/>
      <c r="J99" s="98"/>
      <c r="K99" s="98"/>
      <c r="L99" s="27" t="s">
        <v>162</v>
      </c>
      <c r="M99" s="127"/>
      <c r="N99" s="128">
        <f t="shared" si="10"/>
        <v>0</v>
      </c>
      <c r="O99" s="132"/>
    </row>
    <row r="100" ht="16.05" customHeight="1" spans="1:15">
      <c r="A100" s="51"/>
      <c r="B100" s="186" t="s">
        <v>147</v>
      </c>
      <c r="C100" s="187" t="s">
        <v>170</v>
      </c>
      <c r="D100" s="187"/>
      <c r="E100" s="187"/>
      <c r="F100" s="187"/>
      <c r="G100" s="187"/>
      <c r="H100" s="187"/>
      <c r="I100" s="187"/>
      <c r="J100" s="187"/>
      <c r="K100" s="187"/>
      <c r="L100" s="210"/>
      <c r="M100" s="225">
        <v>0.03</v>
      </c>
      <c r="N100" s="144">
        <f>SUM(N96,N99)*M100</f>
        <v>1089</v>
      </c>
      <c r="O100" s="145"/>
    </row>
    <row r="101" ht="16.05" customHeight="1" spans="1:15">
      <c r="A101" s="181" t="s">
        <v>64</v>
      </c>
      <c r="B101" s="182"/>
      <c r="C101" s="182"/>
      <c r="D101" s="182"/>
      <c r="E101" s="182"/>
      <c r="F101" s="182"/>
      <c r="G101" s="182"/>
      <c r="H101" s="182"/>
      <c r="I101" s="182"/>
      <c r="J101" s="206"/>
      <c r="K101" s="206"/>
      <c r="L101" s="206"/>
      <c r="M101" s="182"/>
      <c r="N101" s="220">
        <f>SUM(N96:N100)</f>
        <v>37389</v>
      </c>
      <c r="O101" s="221"/>
    </row>
    <row r="102" ht="16.05" customHeight="1" spans="1:15">
      <c r="A102" s="57" t="s">
        <v>19</v>
      </c>
      <c r="B102" s="14" t="s">
        <v>17</v>
      </c>
      <c r="C102" s="58" t="s">
        <v>20</v>
      </c>
      <c r="D102" s="14"/>
      <c r="E102" s="14"/>
      <c r="F102" s="14"/>
      <c r="G102" s="14"/>
      <c r="H102" s="14"/>
      <c r="I102" s="14"/>
      <c r="J102" s="118" t="s">
        <v>21</v>
      </c>
      <c r="K102" s="58"/>
      <c r="L102" s="14" t="s">
        <v>23</v>
      </c>
      <c r="M102" s="14" t="s">
        <v>24</v>
      </c>
      <c r="N102" s="14" t="s">
        <v>67</v>
      </c>
      <c r="O102" s="121" t="s">
        <v>26</v>
      </c>
    </row>
    <row r="103" ht="16.05" customHeight="1" spans="1:15">
      <c r="A103" s="176" t="s">
        <v>171</v>
      </c>
      <c r="B103" s="43" t="s">
        <v>172</v>
      </c>
      <c r="C103" s="43"/>
      <c r="D103" s="43"/>
      <c r="E103" s="43"/>
      <c r="F103" s="43"/>
      <c r="G103" s="43"/>
      <c r="H103" s="43"/>
      <c r="I103" s="43"/>
      <c r="J103" s="94"/>
      <c r="K103" s="94"/>
      <c r="L103" s="94"/>
      <c r="M103" s="43"/>
      <c r="N103" s="43"/>
      <c r="O103" s="139"/>
    </row>
    <row r="104" ht="16.05" customHeight="1" spans="1:15">
      <c r="A104" s="177" t="s">
        <v>173</v>
      </c>
      <c r="B104" s="178" t="s">
        <v>172</v>
      </c>
      <c r="C104" s="188"/>
      <c r="D104" s="189"/>
      <c r="E104" s="189"/>
      <c r="F104" s="189"/>
      <c r="G104" s="189"/>
      <c r="H104" s="189"/>
      <c r="I104" s="211"/>
      <c r="J104" s="203">
        <f>SUM(N85,N89,N93,N101)</f>
        <v>110710.2</v>
      </c>
      <c r="K104" s="204"/>
      <c r="L104" s="205"/>
      <c r="M104" s="217">
        <v>0.06</v>
      </c>
      <c r="N104" s="218">
        <f>J104*M104</f>
        <v>6642.612</v>
      </c>
      <c r="O104" s="219"/>
    </row>
    <row r="105" ht="16.05" customHeight="1" spans="1:15">
      <c r="A105" s="174" t="s">
        <v>64</v>
      </c>
      <c r="B105" s="175"/>
      <c r="C105" s="175"/>
      <c r="D105" s="175"/>
      <c r="E105" s="175"/>
      <c r="F105" s="175"/>
      <c r="G105" s="175"/>
      <c r="H105" s="175"/>
      <c r="I105" s="175"/>
      <c r="J105" s="201"/>
      <c r="K105" s="201"/>
      <c r="L105" s="201"/>
      <c r="M105" s="175"/>
      <c r="N105" s="215">
        <f>SUM(N104,J104)</f>
        <v>117352.812</v>
      </c>
      <c r="O105" s="216"/>
    </row>
    <row r="106" ht="16.05" customHeight="1" spans="1:15">
      <c r="A106" s="37"/>
      <c r="B106" s="38" t="s">
        <v>174</v>
      </c>
      <c r="C106" s="38"/>
      <c r="D106" s="38"/>
      <c r="E106" s="38"/>
      <c r="F106" s="38"/>
      <c r="G106" s="38"/>
      <c r="H106" s="38"/>
      <c r="I106" s="38"/>
      <c r="J106" s="93"/>
      <c r="K106" s="93"/>
      <c r="L106" s="93"/>
      <c r="M106" s="38"/>
      <c r="N106" s="38"/>
      <c r="O106" s="137"/>
    </row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3:I33"/>
    <mergeCell ref="C35:I35"/>
    <mergeCell ref="C43:I43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G60"/>
    <mergeCell ref="C61:G61"/>
    <mergeCell ref="C62:G62"/>
    <mergeCell ref="C64:I64"/>
    <mergeCell ref="J64:K64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8:I78"/>
    <mergeCell ref="C80:I80"/>
    <mergeCell ref="C81:I81"/>
    <mergeCell ref="C82:I82"/>
    <mergeCell ref="C83:I83"/>
    <mergeCell ref="C86:I86"/>
    <mergeCell ref="J86:K86"/>
    <mergeCell ref="C88:I88"/>
    <mergeCell ref="J88:K88"/>
    <mergeCell ref="C90:I90"/>
    <mergeCell ref="C92:I92"/>
    <mergeCell ref="C94:G94"/>
    <mergeCell ref="J94:K94"/>
    <mergeCell ref="C96:G96"/>
    <mergeCell ref="J96:K96"/>
    <mergeCell ref="C97:G97"/>
    <mergeCell ref="J97:K97"/>
    <mergeCell ref="C98:G98"/>
    <mergeCell ref="J98:K98"/>
    <mergeCell ref="C99:G99"/>
    <mergeCell ref="J99:K99"/>
    <mergeCell ref="C100:L100"/>
    <mergeCell ref="C102:I102"/>
    <mergeCell ref="J102:K102"/>
    <mergeCell ref="C104:I104"/>
    <mergeCell ref="J104:K104"/>
    <mergeCell ref="A10:A15"/>
    <mergeCell ref="A16:A17"/>
    <mergeCell ref="A18:A19"/>
    <mergeCell ref="A20:A21"/>
    <mergeCell ref="A22:A27"/>
    <mergeCell ref="A28:A33"/>
    <mergeCell ref="A45:A49"/>
    <mergeCell ref="A50:A54"/>
    <mergeCell ref="A55:A59"/>
    <mergeCell ref="A60:A62"/>
    <mergeCell ref="B10:B15"/>
    <mergeCell ref="B16:B17"/>
    <mergeCell ref="B18:B19"/>
    <mergeCell ref="B20:B21"/>
    <mergeCell ref="B45:B49"/>
    <mergeCell ref="B50:B54"/>
    <mergeCell ref="B55:B59"/>
    <mergeCell ref="B60:B62"/>
  </mergeCells>
  <dataValidations count="3">
    <dataValidation type="list" allowBlank="1" showInputMessage="1" showErrorMessage="1" sqref="H60:H62">
      <formula1>$B$103:$B$122</formula1>
    </dataValidation>
    <dataValidation type="list" allowBlank="1" showInputMessage="1" showErrorMessage="1" sqref="H40:H41">
      <formula1>$A$103:$A$122</formula1>
    </dataValidation>
    <dataValidation type="list" allowBlank="1" showInputMessage="1" showErrorMessage="1" sqref="C37:C41 D13:D21 D40:D41 F13:F21 F40:F41 H96:I99">
      <formula1>#REF!</formula1>
    </dataValidation>
  </dataValidations>
  <printOptions horizontalCentered="1"/>
  <pageMargins left="0.511811023622047" right="0.511811023622047" top="0.748031496062992" bottom="0.551181102362205" header="0.31496062992126" footer="0.31496062992126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附表一会议需求表（通用）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Yuan, Shuo(袁 硕)</dc:creator>
  <cp:lastModifiedBy>黛西曹</cp:lastModifiedBy>
  <dcterms:created xsi:type="dcterms:W3CDTF">2023-04-01T04:44:00Z</dcterms:created>
  <dcterms:modified xsi:type="dcterms:W3CDTF">2023-06-14T18:54:50Z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{80FC78AB-ED66-44D6-AF0C-DE8ED0319DA5}</vt:lpwstr>
  </property>
  <property fmtid="{D5CDD505-2E9C-101B-9397-08002B2CF9AE}" pid="3" name="DLPManualFileClassificationLastModifiedBy">
    <vt:lpwstr>ASTELLAS\ACN04070</vt:lpwstr>
  </property>
  <property fmtid="{D5CDD505-2E9C-101B-9397-08002B2CF9AE}" pid="4" name="DLPManualFileClassificationLastModificationDate">
    <vt:lpwstr>1680151453</vt:lpwstr>
  </property>
  <property fmtid="{D5CDD505-2E9C-101B-9397-08002B2CF9AE}" pid="5" name="DLPManualFileClassificationVersion">
    <vt:lpwstr>11.9.0.82</vt:lpwstr>
  </property>
  <property fmtid="{D5CDD505-2E9C-101B-9397-08002B2CF9AE}" pid="6" name="KSOProductBuildVer">
    <vt:lpwstr>1028-5.1.1.7676</vt:lpwstr>
  </property>
  <property fmtid="{D5CDD505-2E9C-101B-9397-08002B2CF9AE}" pid="7" name="ICV">
    <vt:lpwstr>A54EE5278806AC174091826425651127</vt:lpwstr>
  </property>
</Properties>
</file>