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<sst xmlns="http://schemas.openxmlformats.org/spreadsheetml/2006/main" count="91">
  <si>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</si>
  <si>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</si>
  <si>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</si>
  <si>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</si>
  <si>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</si>
  <si>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</si>
  <si>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</si>
  <si>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</si>
  <si>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</si>
  <si>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</si>
  <si>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</si>
  <si>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</si>
  <si>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</si>
  <si>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</si>
  <si>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</si>
  <si>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</si>
  <si>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</si>
  <si>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</si>
  <si>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</si>
  <si>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</si>
  <si>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</si>
  <si>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</si>
  <si>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</si>
  <si>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</si>
  <si>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</si>
  <si>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</si>
  <si>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</si>
  <si>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</si>
  <si>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</si>
  <si>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</si>
  <si>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</si>
  <si>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</si>
  <si>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</si>
  <si>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</si>
  <si>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</si>
  <si>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</si>
  <si>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</si>
  <si>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</si>
  <si>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</si>
  <si>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</si>
  <si>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</si>
  <si>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</si>
  <si>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</si>
  <si>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</si>
  <si>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</si>
  <si>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</si>
  <si>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</si>
  <si>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</si>
  <si>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</si>
  <si>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</si>
  <si>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</si>
  <si>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</si>
  <si>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</si>
  <si>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</si>
  <si>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</si>
  <si>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</si>
  <si>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</si>
  <si>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</si>
  <si>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</si>
  <si>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</si>
  <si>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</si>
  <si>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</si>
  <si>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</si>
  <si>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2.2-4</t>
  </si>
  <si>
    <t>报销日期:</t>
  </si>
  <si>
    <t>团号:</t>
  </si>
  <si>
    <t xml:space="preserve"> HMZB-180203-QDH682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</si>
  <si>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</si>
  <si>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</si>
  <si>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</si>
  <si>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</si>
  <si>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</si>
  <si>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</si>
  <si>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</si>
  <si>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</si>
  <si>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</si>
  <si>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</si>
  <si>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2.2家-酒店6；2.2晚酒店-回家109；2.3家-酒店6；2.4酒店-家120.06</t>
  </si>
  <si>
    <t>住宿费</t>
  </si>
  <si>
    <t>餐费</t>
  </si>
  <si>
    <t>停车费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</si>
  <si>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</si>
  <si>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</si>
  <si>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</si>
  <si>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</si>
  <si>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</si>
  <si>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</si>
  <si>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</si>
  <si>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</si>
  <si>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</si>
  <si>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2.3-2.4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</si>
</sst>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 "/>
    <numFmt numFmtId="42" formatCode="_ &quot;￥&quot;* #,##0_ ;_ &quot;￥&quot;* \-#,##0_ ;_ &quot;￥&quot;* &quot;-&quot;_ ;_ @_ "/>
    <numFmt numFmtId="179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3" borderId="20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22" borderId="21" applyNumberFormat="0" applyAlignment="0" applyProtection="0">
      <alignment vertical="center"/>
    </xf>
    <xf numFmtId="0" fontId="17" fillId="22" borderId="16" applyNumberFormat="0" applyAlignment="0" applyProtection="0">
      <alignment vertical="center"/>
    </xf>
    <xf numFmtId="0" fontId="22" fillId="25" borderId="18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N14" sqref="N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2.5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 t="s">
        <v>66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0"/>
      <c r="J11" s="41"/>
      <c r="K11" s="42" t="s">
        <v>75</v>
      </c>
    </row>
    <row r="12" ht="44" customHeight="1" spans="2:11">
      <c r="B12" s="22">
        <v>2</v>
      </c>
      <c r="C12" s="23"/>
      <c r="D12" s="26"/>
      <c r="E12" s="27" t="s">
        <v>76</v>
      </c>
      <c r="F12" s="27"/>
      <c r="G12" s="25">
        <v>241.06</v>
      </c>
      <c r="H12" s="25"/>
      <c r="I12" s="40"/>
      <c r="J12" s="41"/>
      <c r="K12" s="43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/>
      <c r="H14" s="25"/>
      <c r="I14" s="40"/>
      <c r="J14" s="41"/>
      <c r="K14" s="42"/>
    </row>
    <row r="15" ht="20.1" customHeight="1" spans="2:11">
      <c r="B15" s="22">
        <v>5</v>
      </c>
      <c r="C15" s="23"/>
      <c r="D15" s="24" t="s">
        <v>41</v>
      </c>
      <c r="E15" s="27" t="s">
        <v>80</v>
      </c>
      <c r="F15" s="27"/>
      <c r="G15" s="25"/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241.06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50</v>
      </c>
      <c r="G23" s="16" t="s">
        <v>84</v>
      </c>
      <c r="H23" s="16"/>
      <c r="I23" s="16"/>
      <c r="J23" s="16" t="s">
        <v>52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2.2-4</v>
      </c>
      <c r="G30" s="11"/>
      <c r="H30" s="10" t="s">
        <v>64</v>
      </c>
      <c r="I30" s="37"/>
      <c r="J30" s="11">
        <f>J7</f>
        <v>2.5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 t="str">
        <f>J8</f>
        <v> HMZB-180203-QDH682</v>
      </c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49" t="s">
        <v>72</v>
      </c>
    </row>
    <row r="34" ht="20.1" customHeight="1" spans="2:11">
      <c r="B34" s="27">
        <v>1</v>
      </c>
      <c r="C34" s="27"/>
      <c r="D34" s="33" t="s">
        <v>59</v>
      </c>
      <c r="E34" s="27">
        <v>2.2</v>
      </c>
      <c r="F34" s="27"/>
      <c r="G34" s="25">
        <v>100</v>
      </c>
      <c r="H34" s="25">
        <v>1</v>
      </c>
      <c r="I34" s="40">
        <f>G34*H34</f>
        <v>100</v>
      </c>
      <c r="J34" s="41"/>
      <c r="K34" s="43"/>
    </row>
    <row r="35" ht="20.1" customHeight="1" spans="2:11">
      <c r="B35" s="27">
        <v>2</v>
      </c>
      <c r="C35" s="27"/>
      <c r="D35" s="33" t="s">
        <v>59</v>
      </c>
      <c r="E35" s="27" t="s">
        <v>90</v>
      </c>
      <c r="F35" s="27"/>
      <c r="G35" s="25">
        <v>200</v>
      </c>
      <c r="H35" s="25">
        <v>2</v>
      </c>
      <c r="I35" s="40">
        <f t="shared" ref="I35:I36" si="0">G35*H35</f>
        <v>400</v>
      </c>
      <c r="J35" s="41"/>
      <c r="K35" s="43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3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5</v>
      </c>
      <c r="I37" s="44">
        <f>SUM(I34:J36)</f>
        <v>500</v>
      </c>
      <c r="J37" s="45"/>
      <c r="K37" s="46"/>
    </row>
    <row r="38" ht="20.1" customHeight="1" spans="2:11">
      <c r="B38" s="16" t="s">
        <v>83</v>
      </c>
      <c r="C38" s="16"/>
      <c r="D38" s="16"/>
      <c r="E38" s="16"/>
      <c r="F38" s="16" t="s">
        <v>50</v>
      </c>
      <c r="G38" s="16" t="s">
        <v>84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2018-02-05T03:23:57Z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