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piao/Desktop/"/>
    </mc:Choice>
  </mc:AlternateContent>
  <bookViews>
    <workbookView xWindow="13280" yWindow="460" windowWidth="18700" windowHeight="16440"/>
  </bookViews>
  <sheets>
    <sheet name="康辉" sheetId="2" r:id="rId1"/>
    <sheet name="杂费" sheetId="3" r:id="rId2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9" i="2" l="1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C10" i="3"/>
  <c r="G73" i="2"/>
  <c r="H73" i="2"/>
  <c r="H74" i="2"/>
  <c r="H16" i="2"/>
  <c r="H17" i="2"/>
  <c r="G76" i="2"/>
  <c r="H76" i="2"/>
  <c r="G77" i="2"/>
  <c r="H77" i="2"/>
  <c r="H78" i="2"/>
  <c r="H87" i="2"/>
  <c r="H53" i="2"/>
  <c r="H54" i="2"/>
  <c r="H55" i="2"/>
  <c r="H56" i="2"/>
  <c r="H57" i="2"/>
  <c r="H58" i="2"/>
  <c r="H52" i="2"/>
  <c r="H45" i="2"/>
  <c r="H46" i="2"/>
  <c r="H47" i="2"/>
  <c r="H67" i="2"/>
  <c r="H68" i="2"/>
  <c r="H69" i="2"/>
  <c r="H70" i="2"/>
  <c r="H71" i="2"/>
  <c r="H72" i="2"/>
  <c r="H5" i="2"/>
  <c r="H6" i="2"/>
  <c r="H7" i="2"/>
  <c r="H8" i="2"/>
  <c r="H85" i="2"/>
  <c r="H81" i="2"/>
  <c r="H80" i="2"/>
  <c r="H82" i="2"/>
  <c r="H83" i="2"/>
  <c r="H84" i="2"/>
  <c r="H86" i="2"/>
  <c r="H13" i="2"/>
  <c r="H12" i="2"/>
  <c r="H10" i="2"/>
  <c r="H11" i="2"/>
  <c r="H14" i="2"/>
  <c r="H20" i="2"/>
  <c r="H21" i="2"/>
  <c r="H22" i="2"/>
  <c r="H23" i="2"/>
  <c r="H24" i="2"/>
  <c r="H25" i="2"/>
  <c r="H26" i="2"/>
  <c r="H63" i="2"/>
  <c r="H64" i="2"/>
</calcChain>
</file>

<file path=xl/sharedStrings.xml><?xml version="1.0" encoding="utf-8"?>
<sst xmlns="http://schemas.openxmlformats.org/spreadsheetml/2006/main" count="257" uniqueCount="144">
  <si>
    <r>
      <t xml:space="preserve">10.9-10.12【芒市】预算
</t>
    </r>
    <r>
      <rPr>
        <sz val="11"/>
        <color theme="1"/>
        <rFont val="微软雅黑"/>
        <family val="2"/>
        <charset val="134"/>
      </rPr>
      <t>（预估60位嘉宾、15位工作人员）</t>
    </r>
    <rPh sb="0" eb="2">
      <t>mang shi</t>
    </rPh>
    <phoneticPr fontId="5" type="noConversion"/>
  </si>
  <si>
    <t>项目</t>
  </si>
  <si>
    <t>数量</t>
  </si>
  <si>
    <t>单位</t>
  </si>
  <si>
    <t>含税单价</t>
  </si>
  <si>
    <t>小计</t>
  </si>
  <si>
    <t>备注</t>
  </si>
  <si>
    <t>1.酒店住宿（含早餐）</t>
    <rPh sb="0" eb="2">
      <t>jiu dian</t>
    </rPh>
    <phoneticPr fontId="5" type="noConversion"/>
  </si>
  <si>
    <t>德宏芒市酒店</t>
    <phoneticPr fontId="5" type="noConversion"/>
  </si>
  <si>
    <t>晚</t>
  </si>
  <si>
    <t>间</t>
  </si>
  <si>
    <t>瑞丽地海温泉酒店</t>
    <rPh sb="0" eb="2">
      <t>rui li</t>
    </rPh>
    <phoneticPr fontId="5" type="noConversion"/>
  </si>
  <si>
    <t>2. 餐（以实际用餐金额结算）</t>
    <rPh sb="0" eb="2">
      <t>jin e</t>
    </rPh>
    <phoneticPr fontId="5" type="noConversion"/>
  </si>
  <si>
    <t>9日自助晚餐</t>
    <phoneticPr fontId="5" type="noConversion"/>
  </si>
  <si>
    <t>人</t>
    <phoneticPr fontId="5" type="noConversion"/>
  </si>
  <si>
    <t>次</t>
  </si>
  <si>
    <t>10日晚餐</t>
    <phoneticPr fontId="5" type="noConversion"/>
  </si>
  <si>
    <t>桌</t>
  </si>
  <si>
    <t>11日午餐</t>
    <rPh sb="0" eb="1">
      <t>wu</t>
    </rPh>
    <phoneticPr fontId="5" type="noConversion"/>
  </si>
  <si>
    <t>11日晚餐</t>
    <rPh sb="0" eb="1">
      <t>wu</t>
    </rPh>
    <phoneticPr fontId="5" type="noConversion"/>
  </si>
  <si>
    <t>3. 车辆租赁（以实际用车数量结算）</t>
    <phoneticPr fontId="5" type="noConversion"/>
  </si>
  <si>
    <t>GL8芒市接机</t>
    <phoneticPr fontId="5" type="noConversion"/>
  </si>
  <si>
    <t>趟</t>
  </si>
  <si>
    <t>GL8瑞丽送机</t>
    <phoneticPr fontId="5" type="noConversion"/>
  </si>
  <si>
    <t>5座商务车芒市接机</t>
    <phoneticPr fontId="5" type="noConversion"/>
  </si>
  <si>
    <t>5座商务车瑞丽送机</t>
    <rPh sb="0" eb="1">
      <t>er</t>
    </rPh>
    <phoneticPr fontId="5" type="noConversion"/>
  </si>
  <si>
    <t>考斯特移动</t>
    <rPh sb="0" eb="1">
      <t>wan</t>
    </rPh>
    <phoneticPr fontId="5" type="noConversion"/>
  </si>
  <si>
    <t>天</t>
    <phoneticPr fontId="13" type="noConversion"/>
  </si>
  <si>
    <t>45座芒市接机</t>
    <phoneticPr fontId="5" type="noConversion"/>
  </si>
  <si>
    <t>45座瑞丽送机</t>
    <phoneticPr fontId="5" type="noConversion"/>
  </si>
  <si>
    <t>45座全天</t>
    <phoneticPr fontId="5" type="noConversion"/>
  </si>
  <si>
    <t>4. 机票（是否是自己的出票平台，是否是24小时工作制）</t>
    <rPh sb="0" eb="2">
      <t>shi fou</t>
    </rPh>
    <phoneticPr fontId="5" type="noConversion"/>
  </si>
  <si>
    <t>经济舱：（以实际出票价格为准）</t>
  </si>
  <si>
    <t>人</t>
  </si>
  <si>
    <t>小 计</t>
  </si>
  <si>
    <t>5. 其它</t>
    <phoneticPr fontId="5" type="noConversion"/>
  </si>
  <si>
    <t>瑞丽游览线路二</t>
    <rPh sb="0" eb="1">
      <t>che</t>
    </rPh>
    <phoneticPr fontId="5" type="noConversion"/>
  </si>
  <si>
    <t>缅甸一日游，木姐金鹿寺，木姐集市，高山寺，禅林院</t>
    <phoneticPr fontId="5" type="noConversion"/>
  </si>
  <si>
    <t>缅甸办理入境证</t>
    <rPh sb="0" eb="6">
      <t>ru li</t>
    </rPh>
    <phoneticPr fontId="5" type="noConversion"/>
  </si>
  <si>
    <t>缅甸游览</t>
    <phoneticPr fontId="13" type="noConversion"/>
  </si>
  <si>
    <t>接机牌</t>
  </si>
  <si>
    <t>个</t>
  </si>
  <si>
    <t>场</t>
  </si>
  <si>
    <t>免费赠送</t>
  </si>
  <si>
    <t>车头牌</t>
  </si>
  <si>
    <t>张</t>
  </si>
  <si>
    <t>日程表</t>
    <phoneticPr fontId="5" type="noConversion"/>
  </si>
  <si>
    <t>易拉宝</t>
    <phoneticPr fontId="5" type="noConversion"/>
  </si>
  <si>
    <t>伴手礼</t>
  </si>
  <si>
    <t>份</t>
    <rPh sb="0" eb="1">
      <t>fen</t>
    </rPh>
    <phoneticPr fontId="5" type="noConversion"/>
  </si>
  <si>
    <t>国内旅游意外险</t>
    <phoneticPr fontId="5" type="noConversion"/>
  </si>
  <si>
    <t>导游全程服务</t>
    <phoneticPr fontId="5" type="noConversion"/>
  </si>
  <si>
    <t>团</t>
    <phoneticPr fontId="5" type="noConversion"/>
  </si>
  <si>
    <t>6.税费和服务费</t>
    <phoneticPr fontId="5" type="noConversion"/>
  </si>
  <si>
    <t>服务费%</t>
    <phoneticPr fontId="5" type="noConversion"/>
  </si>
  <si>
    <t>税金%</t>
    <phoneticPr fontId="5" type="noConversion"/>
  </si>
  <si>
    <t>7. 工作人员费用</t>
    <phoneticPr fontId="5" type="noConversion"/>
  </si>
  <si>
    <t>、</t>
  </si>
  <si>
    <t>工作人员机票</t>
  </si>
  <si>
    <t>工作人员餐费&amp;交通&amp;话费</t>
  </si>
  <si>
    <t>天</t>
  </si>
  <si>
    <t>工作人员劳务</t>
  </si>
  <si>
    <t xml:space="preserve">总  计   </t>
  </si>
  <si>
    <t xml:space="preserve">          </t>
  </si>
  <si>
    <t>芒市酒店钥匙</t>
    <phoneticPr fontId="4" type="noConversion"/>
  </si>
  <si>
    <t>芒市酒店打印费</t>
    <phoneticPr fontId="4" type="noConversion"/>
  </si>
  <si>
    <t>药品</t>
    <phoneticPr fontId="4" type="noConversion"/>
  </si>
  <si>
    <t>速记</t>
    <phoneticPr fontId="4" type="noConversion"/>
  </si>
  <si>
    <t>笔</t>
    <phoneticPr fontId="4" type="noConversion"/>
  </si>
  <si>
    <t>信封</t>
    <phoneticPr fontId="4" type="noConversion"/>
  </si>
  <si>
    <t>车内零食</t>
    <phoneticPr fontId="4" type="noConversion"/>
  </si>
  <si>
    <t>车内水果</t>
    <phoneticPr fontId="4" type="noConversion"/>
  </si>
  <si>
    <t>11日午餐</t>
    <phoneticPr fontId="4" type="noConversion"/>
  </si>
  <si>
    <t>12日午餐</t>
    <phoneticPr fontId="4" type="noConversion"/>
  </si>
  <si>
    <t>12日晚餐</t>
    <phoneticPr fontId="4" type="noConversion"/>
  </si>
  <si>
    <t>桌</t>
    <phoneticPr fontId="4" type="noConversion"/>
  </si>
  <si>
    <t>龙陵凯龙假日酒店</t>
    <phoneticPr fontId="4" type="noConversion"/>
  </si>
  <si>
    <t>大床房</t>
    <phoneticPr fontId="4" type="noConversion"/>
  </si>
  <si>
    <t xml:space="preserve">快递 </t>
    <phoneticPr fontId="4" type="noConversion"/>
  </si>
  <si>
    <t>基地午餐</t>
    <phoneticPr fontId="4" type="noConversion"/>
  </si>
  <si>
    <t>考斯特芒市接机</t>
    <phoneticPr fontId="4" type="noConversion"/>
  </si>
  <si>
    <t>GL8包天（机场-酒店-基地）</t>
    <phoneticPr fontId="4" type="noConversion"/>
  </si>
  <si>
    <t>越野车包车（取消，改接送）</t>
    <phoneticPr fontId="4" type="noConversion"/>
  </si>
  <si>
    <t>5座商务车芒市送机</t>
    <phoneticPr fontId="5" type="noConversion"/>
  </si>
  <si>
    <t>35座全天</t>
    <phoneticPr fontId="4" type="noConversion"/>
  </si>
  <si>
    <t>考斯特全天</t>
    <phoneticPr fontId="4" type="noConversion"/>
  </si>
  <si>
    <t>次</t>
    <phoneticPr fontId="4" type="noConversion"/>
  </si>
  <si>
    <t>天</t>
    <phoneticPr fontId="4" type="noConversion"/>
  </si>
  <si>
    <t>考斯特瑞丽送机</t>
    <phoneticPr fontId="4" type="noConversion"/>
  </si>
  <si>
    <t>趟</t>
    <phoneticPr fontId="4" type="noConversion"/>
  </si>
  <si>
    <t>商务车</t>
    <phoneticPr fontId="4" type="noConversion"/>
  </si>
  <si>
    <t>杂费（见附件）</t>
    <phoneticPr fontId="4" type="noConversion"/>
  </si>
  <si>
    <t>机票</t>
    <phoneticPr fontId="4" type="noConversion"/>
  </si>
  <si>
    <t>杨静媒体报销</t>
    <phoneticPr fontId="4" type="noConversion"/>
  </si>
  <si>
    <t>11号大床房</t>
    <phoneticPr fontId="4" type="noConversion"/>
  </si>
  <si>
    <t>11号双床房</t>
    <phoneticPr fontId="5" type="noConversion"/>
  </si>
  <si>
    <t>12号大床房</t>
    <phoneticPr fontId="4" type="noConversion"/>
  </si>
  <si>
    <t>12号双床房</t>
    <phoneticPr fontId="5" type="noConversion"/>
  </si>
  <si>
    <t>瑞丽工作人员房费</t>
    <phoneticPr fontId="4" type="noConversion"/>
  </si>
  <si>
    <t>晚</t>
    <phoneticPr fontId="4" type="noConversion"/>
  </si>
  <si>
    <t>间</t>
    <phoneticPr fontId="4" type="noConversion"/>
  </si>
  <si>
    <t>基地午餐</t>
    <phoneticPr fontId="4" type="noConversion"/>
  </si>
  <si>
    <t>次</t>
    <phoneticPr fontId="4" type="noConversion"/>
  </si>
  <si>
    <t>桌</t>
    <phoneticPr fontId="4" type="noConversion"/>
  </si>
  <si>
    <t>附件2</t>
    <phoneticPr fontId="5" type="noConversion"/>
  </si>
  <si>
    <t>附件2</t>
    <phoneticPr fontId="4" type="noConversion"/>
  </si>
  <si>
    <t>附件3</t>
    <phoneticPr fontId="4" type="noConversion"/>
  </si>
  <si>
    <t>润美 附件4</t>
    <phoneticPr fontId="5" type="noConversion"/>
  </si>
  <si>
    <t>猛卯宴 附件5</t>
    <phoneticPr fontId="5" type="noConversion"/>
  </si>
  <si>
    <t>附件10</t>
    <phoneticPr fontId="4" type="noConversion"/>
  </si>
  <si>
    <t>附件11</t>
    <phoneticPr fontId="4" type="noConversion"/>
  </si>
  <si>
    <t>附件12</t>
    <phoneticPr fontId="4" type="noConversion"/>
  </si>
  <si>
    <t>附件13</t>
    <phoneticPr fontId="4" type="noConversion"/>
  </si>
  <si>
    <t>附件14</t>
    <phoneticPr fontId="4" type="noConversion"/>
  </si>
  <si>
    <t>附件15</t>
    <phoneticPr fontId="4" type="noConversion"/>
  </si>
  <si>
    <t>附件16</t>
    <phoneticPr fontId="4" type="noConversion"/>
  </si>
  <si>
    <t>附件17</t>
    <phoneticPr fontId="4" type="noConversion"/>
  </si>
  <si>
    <t>附件18</t>
    <phoneticPr fontId="4" type="noConversion"/>
  </si>
  <si>
    <t>附件7</t>
    <phoneticPr fontId="5" type="noConversion"/>
  </si>
  <si>
    <t>附件9</t>
    <phoneticPr fontId="4" type="noConversion"/>
  </si>
  <si>
    <t>附件1</t>
    <phoneticPr fontId="4" type="noConversion"/>
  </si>
  <si>
    <t>芒市工作人员房费</t>
    <phoneticPr fontId="4" type="noConversion"/>
  </si>
  <si>
    <t>9日房费</t>
    <phoneticPr fontId="4" type="noConversion"/>
  </si>
  <si>
    <t>10日房费</t>
    <phoneticPr fontId="5" type="noConversion"/>
  </si>
  <si>
    <t>11日房费</t>
    <phoneticPr fontId="4" type="noConversion"/>
  </si>
  <si>
    <t>附件6（沈溪单独带领媒体行程）</t>
    <rPh sb="0" eb="3">
      <t>shen xi zu</t>
    </rPh>
    <phoneticPr fontId="4" type="noConversion"/>
  </si>
  <si>
    <t>附件7（沈溪单独带领媒体行程）</t>
    <phoneticPr fontId="4" type="noConversion"/>
  </si>
  <si>
    <t>附件8（沈溪单独带领媒体行程）</t>
    <phoneticPr fontId="4" type="noConversion"/>
  </si>
  <si>
    <t>人</t>
    <rPh sb="0" eb="1">
      <t>m</t>
    </rPh>
    <phoneticPr fontId="4" type="noConversion"/>
  </si>
  <si>
    <t>天</t>
    <rPh sb="0" eb="1">
      <t>ren</t>
    </rPh>
    <phoneticPr fontId="4" type="noConversion"/>
  </si>
  <si>
    <t>辆</t>
    <rPh sb="0" eb="1">
      <t>tian</t>
    </rPh>
    <phoneticPr fontId="4" type="noConversion"/>
  </si>
  <si>
    <t>天</t>
    <rPh sb="0" eb="1">
      <t>laing</t>
    </rPh>
    <phoneticPr fontId="4" type="noConversion"/>
  </si>
  <si>
    <t>——</t>
    <phoneticPr fontId="4" type="noConversion"/>
  </si>
  <si>
    <t>桌</t>
    <rPh sb="0" eb="1">
      <t>zhuo</t>
    </rPh>
    <phoneticPr fontId="4" type="noConversion"/>
  </si>
  <si>
    <t>人</t>
    <rPh sb="0" eb="1">
      <t>ren</t>
    </rPh>
    <phoneticPr fontId="4" type="noConversion"/>
  </si>
  <si>
    <t>独树成林</t>
    <phoneticPr fontId="18" type="noConversion"/>
  </si>
  <si>
    <t>大银塔</t>
    <phoneticPr fontId="18" type="noConversion"/>
  </si>
  <si>
    <t>大金塔</t>
    <phoneticPr fontId="18" type="noConversion"/>
  </si>
  <si>
    <t>珍奇园</t>
    <phoneticPr fontId="18" type="noConversion"/>
  </si>
  <si>
    <t>一寨两国</t>
    <phoneticPr fontId="18" type="noConversion"/>
  </si>
  <si>
    <t>莫里瀑布</t>
    <phoneticPr fontId="18" type="noConversion"/>
  </si>
  <si>
    <t>银塔电瓶车</t>
    <phoneticPr fontId="18" type="noConversion"/>
  </si>
  <si>
    <t>缅甸零食（沈溪单独带领的队伍）</t>
    <rPh sb="0" eb="1">
      <t>tian</t>
    </rPh>
    <phoneticPr fontId="4" type="noConversion"/>
  </si>
  <si>
    <t>其它杂费</t>
    <rPh sb="0" eb="2">
      <t>za fei</t>
    </rPh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</si>
</sst>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_);[Red]\(&quot;¥&quot;#,##0\)"/>
    <numFmt numFmtId="43" formatCode="_(* #,##0.00_);_(* \(#,##0.00\);_(* &quot;-&quot;??_);_(@_)"/>
    <numFmt numFmtId="176" formatCode="\¥#,##0.00_);[Red]\(\¥#,##0.00\)"/>
    <numFmt numFmtId="177" formatCode="_-* #,##0\ _F_-;\-* #,##0\ _F_-;_-* &quot;-&quot;??\ _F_-;_-@_-"/>
    <numFmt numFmtId="178" formatCode="[$$-409]#,##0.00_);[Red]\([$$-409]#,##0.00\)"/>
    <numFmt numFmtId="179" formatCode="_-* #,##0.00\ [$€-1]_-;\-* #,##0.00\ [$€-1]_-;_-* &quot;-&quot;??\ [$€-1]_-"/>
  </numFmts>
  <fonts count="21"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b/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等线"/>
      <family val="4"/>
      <charset val="134"/>
      <scheme val="minor"/>
    </font>
    <font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i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i/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  <font>
      <b/>
      <sz val="9"/>
      <color theme="1"/>
      <name val="微软雅黑"/>
      <family val="2"/>
      <charset val="134"/>
    </font>
    <font>
      <i/>
      <sz val="9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微软雅黑"/>
      <family val="2"/>
      <charset val="134"/>
    </font>
    <font>
      <sz val="12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/>
  </cellStyleXfs>
  <cellXfs count="119">
    <xf numFmtId="0" fontId="0" fillId="0" borderId="0" xfId="0">
      <alignment vertical="center"/>
    </xf>
    <xf numFmtId="0" fontId="6" fillId="0" borderId="0" xfId="0" applyFont="1" applyAlignment="1"/>
    <xf numFmtId="0" fontId="7" fillId="2" borderId="1" xfId="0" applyFont="1" applyFill="1" applyBorder="1" applyAlignment="1">
      <alignment horizontal="left" vertical="center"/>
    </xf>
    <xf numFmtId="0" fontId="7" fillId="2" borderId="2" xfId="1" applyNumberFormat="1" applyFont="1" applyFill="1" applyBorder="1" applyAlignment="1">
      <alignment horizontal="center" vertical="center"/>
    </xf>
    <xf numFmtId="176" fontId="7" fillId="2" borderId="2" xfId="1" applyNumberFormat="1" applyFont="1" applyFill="1" applyBorder="1" applyAlignment="1">
      <alignment horizontal="center" vertical="center"/>
    </xf>
    <xf numFmtId="0" fontId="7" fillId="2" borderId="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176" fontId="10" fillId="0" borderId="9" xfId="1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/>
    </xf>
    <xf numFmtId="176" fontId="7" fillId="0" borderId="9" xfId="1" applyNumberFormat="1" applyFont="1" applyBorder="1" applyAlignment="1">
      <alignment horizontal="right" vertical="center"/>
    </xf>
    <xf numFmtId="0" fontId="12" fillId="0" borderId="10" xfId="1" applyNumberFormat="1" applyFont="1" applyBorder="1" applyAlignment="1">
      <alignment horizontal="left" vertical="center"/>
    </xf>
    <xf numFmtId="0" fontId="9" fillId="0" borderId="0" xfId="0" applyFont="1" applyAlignment="1"/>
    <xf numFmtId="178" fontId="6" fillId="0" borderId="0" xfId="0" applyNumberFormat="1" applyFont="1" applyAlignment="1"/>
    <xf numFmtId="0" fontId="10" fillId="0" borderId="9" xfId="1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10" fillId="0" borderId="0" xfId="1" applyNumberFormat="1" applyFont="1" applyAlignment="1">
      <alignment horizontal="center" vertical="center"/>
    </xf>
    <xf numFmtId="177" fontId="10" fillId="0" borderId="13" xfId="1" applyNumberFormat="1" applyFont="1" applyBorder="1" applyAlignment="1">
      <alignment vertical="top"/>
    </xf>
    <xf numFmtId="177" fontId="10" fillId="0" borderId="14" xfId="1" applyNumberFormat="1" applyFont="1" applyBorder="1" applyAlignment="1">
      <alignment vertical="top"/>
    </xf>
    <xf numFmtId="0" fontId="8" fillId="0" borderId="0" xfId="0" applyFont="1" applyAlignment="1"/>
    <xf numFmtId="0" fontId="11" fillId="0" borderId="10" xfId="2" applyNumberFormat="1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177" fontId="10" fillId="0" borderId="8" xfId="1" applyNumberFormat="1" applyFont="1" applyBorder="1">
      <alignment vertical="center"/>
    </xf>
    <xf numFmtId="177" fontId="10" fillId="0" borderId="5" xfId="1" applyNumberFormat="1" applyFont="1" applyBorder="1">
      <alignment vertical="center"/>
    </xf>
    <xf numFmtId="177" fontId="10" fillId="0" borderId="6" xfId="1" applyNumberFormat="1" applyFont="1" applyBorder="1">
      <alignment vertical="center"/>
    </xf>
    <xf numFmtId="0" fontId="10" fillId="0" borderId="16" xfId="0" applyFont="1" applyBorder="1" applyAlignment="1">
      <alignment horizontal="left" vertical="center"/>
    </xf>
    <xf numFmtId="9" fontId="11" fillId="0" borderId="10" xfId="1" applyNumberFormat="1" applyFont="1" applyBorder="1" applyAlignment="1">
      <alignment horizontal="left" vertical="center"/>
    </xf>
    <xf numFmtId="0" fontId="10" fillId="0" borderId="7" xfId="0" applyFont="1" applyBorder="1" applyAlignment="1">
      <alignment horizontal="left" vertical="top"/>
    </xf>
    <xf numFmtId="0" fontId="16" fillId="0" borderId="10" xfId="1" applyNumberFormat="1" applyFont="1" applyBorder="1" applyAlignment="1">
      <alignment horizontal="left" vertical="center"/>
    </xf>
    <xf numFmtId="0" fontId="7" fillId="0" borderId="18" xfId="0" applyFont="1" applyBorder="1" applyAlignment="1">
      <alignment horizontal="left" vertical="top"/>
    </xf>
    <xf numFmtId="6" fontId="7" fillId="0" borderId="19" xfId="1" applyNumberFormat="1" applyFont="1" applyBorder="1" applyAlignment="1">
      <alignment horizontal="right" vertical="center"/>
    </xf>
    <xf numFmtId="0" fontId="10" fillId="0" borderId="20" xfId="1" applyNumberFormat="1" applyFont="1" applyBorder="1" applyAlignment="1">
      <alignment horizontal="left" vertical="center"/>
    </xf>
    <xf numFmtId="0" fontId="10" fillId="0" borderId="0" xfId="0" applyFont="1" applyAlignment="1"/>
    <xf numFmtId="176" fontId="10" fillId="0" borderId="0" xfId="1" applyNumberFormat="1" applyFont="1" applyAlignment="1">
      <alignment horizontal="right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3" borderId="9" xfId="1" applyNumberFormat="1" applyFont="1" applyFill="1" applyBorder="1" applyAlignment="1">
      <alignment horizontal="center" vertical="center"/>
    </xf>
    <xf numFmtId="176" fontId="10" fillId="3" borderId="9" xfId="1" applyNumberFormat="1" applyFont="1" applyFill="1" applyBorder="1" applyAlignment="1">
      <alignment horizontal="right" vertical="center"/>
    </xf>
    <xf numFmtId="0" fontId="10" fillId="3" borderId="9" xfId="0" applyFont="1" applyFill="1" applyBorder="1" applyAlignment="1">
      <alignment horizontal="center" vertical="center"/>
    </xf>
    <xf numFmtId="0" fontId="8" fillId="3" borderId="0" xfId="0" applyFont="1" applyFill="1" applyAlignment="1"/>
    <xf numFmtId="0" fontId="11" fillId="3" borderId="10" xfId="1" applyNumberFormat="1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1" applyNumberFormat="1" applyFont="1" applyFill="1" applyBorder="1" applyAlignment="1">
      <alignment horizontal="center" vertical="center"/>
    </xf>
    <xf numFmtId="176" fontId="10" fillId="0" borderId="9" xfId="1" applyNumberFormat="1" applyFont="1" applyFill="1" applyBorder="1" applyAlignment="1">
      <alignment horizontal="right" vertical="center"/>
    </xf>
    <xf numFmtId="0" fontId="8" fillId="0" borderId="0" xfId="0" applyFont="1" applyFill="1" applyAlignment="1"/>
    <xf numFmtId="0" fontId="10" fillId="0" borderId="4" xfId="0" applyFont="1" applyBorder="1" applyAlignment="1">
      <alignment horizontal="left" vertical="center"/>
    </xf>
    <xf numFmtId="176" fontId="7" fillId="0" borderId="5" xfId="1" applyNumberFormat="1" applyFont="1" applyBorder="1" applyAlignment="1">
      <alignment horizontal="right" vertical="center"/>
    </xf>
    <xf numFmtId="0" fontId="12" fillId="0" borderId="6" xfId="1" applyNumberFormat="1" applyFont="1" applyBorder="1" applyAlignment="1">
      <alignment horizontal="left" vertical="center"/>
    </xf>
    <xf numFmtId="0" fontId="10" fillId="0" borderId="7" xfId="0" applyFont="1" applyFill="1" applyBorder="1" applyAlignment="1">
      <alignment vertical="center" wrapText="1"/>
    </xf>
    <xf numFmtId="0" fontId="10" fillId="0" borderId="9" xfId="1" applyNumberFormat="1" applyFont="1" applyFill="1" applyBorder="1" applyAlignment="1">
      <alignment horizontal="center" vertical="center" wrapText="1"/>
    </xf>
    <xf numFmtId="176" fontId="10" fillId="0" borderId="9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left"/>
    </xf>
    <xf numFmtId="0" fontId="10" fillId="0" borderId="16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9" fillId="0" borderId="0" xfId="0" applyFont="1" applyFill="1" applyAlignment="1"/>
    <xf numFmtId="178" fontId="6" fillId="0" borderId="0" xfId="0" applyNumberFormat="1" applyFont="1" applyFill="1" applyAlignment="1"/>
    <xf numFmtId="0" fontId="6" fillId="0" borderId="0" xfId="0" applyFont="1" applyFill="1" applyAlignment="1"/>
    <xf numFmtId="0" fontId="10" fillId="0" borderId="12" xfId="0" applyFont="1" applyFill="1" applyBorder="1" applyAlignment="1">
      <alignment horizontal="left" vertical="center"/>
    </xf>
    <xf numFmtId="176" fontId="10" fillId="0" borderId="8" xfId="1" applyNumberFormat="1" applyFont="1" applyFill="1" applyBorder="1" applyAlignment="1">
      <alignment vertical="center" wrapText="1"/>
    </xf>
    <xf numFmtId="176" fontId="10" fillId="0" borderId="11" xfId="1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9" xfId="0" applyFill="1" applyBorder="1">
      <alignment vertical="center"/>
    </xf>
    <xf numFmtId="0" fontId="17" fillId="0" borderId="9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2" fillId="0" borderId="6" xfId="1" applyNumberFormat="1" applyFont="1" applyFill="1" applyBorder="1" applyAlignment="1">
      <alignment horizontal="center" vertical="center"/>
    </xf>
    <xf numFmtId="177" fontId="12" fillId="0" borderId="10" xfId="1" applyNumberFormat="1" applyFont="1" applyFill="1" applyBorder="1" applyAlignment="1">
      <alignment horizontal="center" vertical="center"/>
    </xf>
    <xf numFmtId="177" fontId="10" fillId="0" borderId="10" xfId="1" applyNumberFormat="1" applyFont="1" applyFill="1" applyBorder="1" applyAlignment="1">
      <alignment horizontal="center" vertical="center"/>
    </xf>
    <xf numFmtId="0" fontId="11" fillId="0" borderId="10" xfId="2" applyNumberFormat="1" applyFont="1" applyFill="1" applyBorder="1" applyAlignment="1">
      <alignment horizontal="center" vertical="center" wrapText="1"/>
    </xf>
    <xf numFmtId="0" fontId="11" fillId="0" borderId="10" xfId="1" applyNumberFormat="1" applyFont="1" applyFill="1" applyBorder="1" applyAlignment="1">
      <alignment horizontal="center" vertical="center"/>
    </xf>
    <xf numFmtId="0" fontId="15" fillId="0" borderId="10" xfId="1" applyNumberFormat="1" applyFont="1" applyFill="1" applyBorder="1" applyAlignment="1">
      <alignment horizontal="center" vertical="center"/>
    </xf>
    <xf numFmtId="0" fontId="11" fillId="0" borderId="17" xfId="1" applyNumberFormat="1" applyFont="1" applyFill="1" applyBorder="1" applyAlignment="1">
      <alignment horizontal="center" vertical="center"/>
    </xf>
    <xf numFmtId="177" fontId="7" fillId="0" borderId="5" xfId="1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10" fillId="0" borderId="5" xfId="1" applyNumberFormat="1" applyFont="1" applyFill="1" applyBorder="1" applyAlignment="1">
      <alignment horizontal="center" vertical="center"/>
    </xf>
    <xf numFmtId="176" fontId="10" fillId="0" borderId="5" xfId="1" applyNumberFormat="1" applyFont="1" applyFill="1" applyBorder="1" applyAlignment="1">
      <alignment horizontal="right" vertical="center"/>
    </xf>
    <xf numFmtId="177" fontId="10" fillId="0" borderId="6" xfId="1" applyNumberFormat="1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right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0" fillId="0" borderId="0" xfId="1" applyNumberFormat="1" applyFont="1" applyBorder="1" applyAlignment="1">
      <alignment horizontal="center" vertical="center"/>
    </xf>
    <xf numFmtId="0" fontId="19" fillId="0" borderId="7" xfId="0" applyFont="1" applyFill="1" applyBorder="1">
      <alignment vertical="center"/>
    </xf>
    <xf numFmtId="0" fontId="20" fillId="0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177" fontId="7" fillId="0" borderId="8" xfId="1" applyNumberFormat="1" applyFont="1" applyBorder="1" applyAlignment="1">
      <alignment horizontal="right" vertical="center"/>
    </xf>
    <xf numFmtId="177" fontId="7" fillId="0" borderId="5" xfId="1" applyNumberFormat="1" applyFont="1" applyBorder="1" applyAlignment="1">
      <alignment horizontal="right" vertical="center"/>
    </xf>
    <xf numFmtId="177" fontId="7" fillId="0" borderId="11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1" applyNumberFormat="1" applyFont="1" applyBorder="1" applyAlignment="1">
      <alignment horizontal="left" vertical="center"/>
    </xf>
    <xf numFmtId="0" fontId="7" fillId="0" borderId="5" xfId="1" applyNumberFormat="1" applyFont="1" applyBorder="1" applyAlignment="1">
      <alignment horizontal="left" vertical="center"/>
    </xf>
    <xf numFmtId="0" fontId="7" fillId="0" borderId="6" xfId="1" applyNumberFormat="1" applyFont="1" applyBorder="1" applyAlignment="1">
      <alignment horizontal="left" vertical="center"/>
    </xf>
    <xf numFmtId="0" fontId="11" fillId="0" borderId="17" xfId="1" applyNumberFormat="1" applyFont="1" applyFill="1" applyBorder="1" applyAlignment="1">
      <alignment horizontal="center" vertical="center" wrapText="1"/>
    </xf>
    <xf numFmtId="0" fontId="11" fillId="0" borderId="21" xfId="1" applyNumberFormat="1" applyFont="1" applyFill="1" applyBorder="1" applyAlignment="1">
      <alignment horizontal="center" vertical="center" wrapText="1"/>
    </xf>
    <xf numFmtId="0" fontId="11" fillId="0" borderId="15" xfId="1" applyNumberFormat="1" applyFont="1" applyFill="1" applyBorder="1" applyAlignment="1">
      <alignment horizontal="center" vertical="center" wrapText="1"/>
    </xf>
    <xf numFmtId="177" fontId="2" fillId="0" borderId="19" xfId="1" applyNumberFormat="1" applyFont="1" applyBorder="1" applyAlignment="1">
      <alignment horizontal="right" vertical="center"/>
    </xf>
    <xf numFmtId="177" fontId="10" fillId="0" borderId="8" xfId="1" applyNumberFormat="1" applyFont="1" applyBorder="1" applyAlignment="1">
      <alignment horizontal="left" vertical="center"/>
    </xf>
    <xf numFmtId="177" fontId="10" fillId="0" borderId="5" xfId="1" applyNumberFormat="1" applyFont="1" applyBorder="1" applyAlignment="1">
      <alignment horizontal="left" vertical="center"/>
    </xf>
    <xf numFmtId="177" fontId="10" fillId="0" borderId="6" xfId="1" applyNumberFormat="1" applyFont="1" applyBorder="1" applyAlignment="1">
      <alignment horizontal="left" vertical="center"/>
    </xf>
    <xf numFmtId="177" fontId="12" fillId="0" borderId="8" xfId="1" applyNumberFormat="1" applyFont="1" applyBorder="1" applyAlignment="1">
      <alignment horizontal="left" vertical="center"/>
    </xf>
    <xf numFmtId="177" fontId="12" fillId="0" borderId="5" xfId="1" applyNumberFormat="1" applyFont="1" applyBorder="1" applyAlignment="1">
      <alignment horizontal="left" vertical="center"/>
    </xf>
    <xf numFmtId="177" fontId="12" fillId="0" borderId="6" xfId="1" applyNumberFormat="1" applyFont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9" xfId="1" applyNumberFormat="1" applyFont="1" applyFill="1" applyBorder="1" applyAlignment="1">
      <alignment horizontal="center" vertical="center"/>
    </xf>
    <xf numFmtId="176" fontId="6" fillId="0" borderId="9" xfId="1" applyNumberFormat="1" applyFont="1" applyFill="1" applyBorder="1" applyAlignment="1">
      <alignment horizontal="right" vertical="center"/>
    </xf>
    <xf numFmtId="176" fontId="6" fillId="0" borderId="8" xfId="1" applyNumberFormat="1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left" vertical="center" wrapText="1"/>
    </xf>
    <xf numFmtId="176" fontId="6" fillId="0" borderId="11" xfId="1" applyNumberFormat="1" applyFont="1" applyFill="1" applyBorder="1" applyAlignment="1">
      <alignment horizontal="right" vertical="center"/>
    </xf>
    <xf numFmtId="0" fontId="11" fillId="0" borderId="23" xfId="1" applyNumberFormat="1" applyFont="1" applyFill="1" applyBorder="1" applyAlignment="1">
      <alignment horizontal="center" vertical="center" wrapText="1"/>
    </xf>
    <xf numFmtId="0" fontId="11" fillId="0" borderId="14" xfId="1" applyNumberFormat="1" applyFont="1" applyFill="1" applyBorder="1" applyAlignment="1">
      <alignment horizontal="center" vertical="center" wrapText="1"/>
    </xf>
    <xf numFmtId="0" fontId="11" fillId="0" borderId="22" xfId="1" applyNumberFormat="1" applyFont="1" applyFill="1" applyBorder="1" applyAlignment="1">
      <alignment horizontal="center" vertical="center" wrapText="1"/>
    </xf>
  </cellXfs>
  <cellStyles count="3">
    <cellStyle name="Euro" xfId="2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87</xdr:row>
      <xdr:rowOff>0</xdr:rowOff>
    </xdr:from>
    <xdr:to>
      <xdr:col>10</xdr:col>
      <xdr:colOff>351692</xdr:colOff>
      <xdr:row>88</xdr:row>
      <xdr:rowOff>134256</xdr:rowOff>
    </xdr:to>
    <xdr:sp macro="" textlink="">
      <xdr:nvSpPr>
        <xdr:cNvPr id="2" name="AutoShape 1" descr="data:image/jpg;base64,/9j/4AAQSkZJRgABAQAAAQABAAD/2wCEAAkGBhQQEBQUEhQWFRQUFxQVGRgVEhUcGRwaHRYXGB4ZHh0YHSYeGhskGR0WHzAiJScsLCw4GCExNTMqQSYrLCoBCQoKDgwOGg8PGjUlHyQpMCkyNTQtNSo1NS8xKjIsNDU1NTE1KTUsLDUwLywtKikvLzUtNSwtLDQvLC40LCwsLP/AABEIAE4AoAMBIgACEQEDEQH/xAAcAAACAgMBAQAAAAAAAAAAAAAABwUGAQIEAwj/xAA3EAACAQMCBAQFAwIFBQAAAAABAgMABBESIQUGEzEHIkFRFDJhcYEjQpFicqKxs+HwNVJTgqH/xAAbAQEAAgMBAQAAAAAAAAAAAAAAAgMBBAYFB//EAC8RAAEDAgQEBAUFAAAAAAAAAAEAAgMEERIhMUFRYXGBBRORsQYUIqHwFTJCweH/2gAMAwEAAhEDEQA/AHjRRRREUUUURFFFFERWKzRREUUUURFFFFERRRRREV4NfIJViLASMrOF9SqlQSPsWX+a96gOYbQtcWjIwSQSSgP01Y4MDkoc/tJVCQCCdIwRsQRS91epHjUd2OlQASScE4AG/YE/TG9ax8QQtoyVb0VgQT67Z2bb2JxUat88oDKn6kDlZY/X5N9DEDIwwdTtqGBsTXbJHFdJpPmGQceYMCMEezIex9DvRF3aqzVevbRbfSYGcSM6AJ1HcOMjVlXJ8oQsdW2O++wqwCiLNFFFERRRRREVzcQ4gkEbSSsERBlmY4AH/P57V0Gk54kcwNcXTQAno25A0+jS4yWPvpBCj2wx9RVckgY25W5Q0jquYRN/Apvini/vi2g1DtrmYrntuEXLEHfuVP0Nc1n4tzg/qwRuvr03ZWH2D6gT9ytUDNbqa881L9V2w8ApA2xBvxunty9zRDfIWiO64DIww6E+jD/IjY+lTFIDhPGHtJkmjzqTuuca0zloznbf09jinxZXSyosiHUjqrqd91YAg7+4Irehl8wXXIeJeHmilw3uDoveiiirl5iKKKKIio3jcTlFeMZaJ1k0jGWAyGQE7AlSQPftt3qSrBFEVRl5ot4pmljbqpNEsj9N1IBVtAYjuGaPqZ+lqRjPfyuuYDaXMoncBmEQQJazPqQtOUHlc/qZEgOcA6ARgbClcwcHnteNSX8tufg4pGmkl/SOqMwLHjuGYglhp+vr68vEIeJ3Acxx3DwtFHGG66D4hI2l0SsWKFFZW1Fcb6s5xtWCbBWRMD3WJt1TG4Hxm3V7kyTw9TryqSZEDaVIwoBYnSpJ2zgZPbJq0wyhlDKQQQCCDkEHcEH1GKRnK/h/JcsY3k0SRJE0ynQyRSNLKOkOn2PRCPpyRvhh5hpeNpbiNFRRhVAUAegAwB/AFYF91KVsYAwEntZe1FFYJqSpWaK111q8wHfbO25xRFu1fPHFBi5uMjB+Iuc/mZyP/hFfQ7dqTHiVy+be7Myj9K4OcjO0mPMv01Aah7+b2rVqmksyXQfD8zY6qzv5C3dVQGt0rzWvRa8tfQSvRBTv5GBHDrTP/hjxn/t0gr/h00muE8Ke7mSCMHU/cjHkTIDOfTyjt7kgU+7K2WKNUQaVRVVR7KAAB+ABXo0jSASuI+JJmueyMai5Pde9FFFbq5VFFFFERRRWuqiLg5h4Mt5bSwMxVZV0krjI3BHf6gf7d6SHjXycLeS3ujM8yuRE4mcZGN1A0qAi6NQ2XbTncmn9rqk33hFZ3Ekkk7XEpdi+HuW0jJzhQoAAHbfNEVH8PlvLPi1vZ3EfRQxXMiIpG4YfMdDYbdABkAjG31d4qJtuVYEaBwpL2yukbs7s4VvmBZiS2f6s4qWFEWaiuYuPpZQNLJkgYAUfMzHsoztn/LBNShpTeL16xuYYv2LH1O/dndlz+Au39596rlfgaXLe8PpfmqhsR0OvRTHB7O64tGZri4eCB9YSK2IUkZ0kszAlhsRuN+/l7VXeYeUnsrq2JkaaJ5o9BkJJVg6nSc7Z05OQBkBth637w3/6Xbf2t/qPWOc+BSXRtekFPRuUlbU2PKFZTjY5O42qJZibfdXx1JgqC3INuRptp681rzVz0lg6xmNpHZQwwVC4yw7nfOR2x6ipFBFf2q9VA0c6KSjHPffbtuDuCN9s1VvF5f0Lf6zH/Teqdd8GeOwtrvrOTI2kKS2EHn06Tq/p9v3fzF0ha4jayuhoI5oI3B2FznEcenRWDiXhA2rNtcDSf2zKSR/7p3H3XP1Nc9r4R3BYdSeJF90V3b8BtIqW5tvbgcLtZ0ndCUg6gXYuZFTfUPMMHO3Y6znsK15ovJ14PaSpM6krbCQgkM+tFBJYeYYPmPv61gxx3JtzVkdZXFjWiXJzi323tzVr5d5YgsUKxKdTY1Oxy7EZxk4A23wAABk4AqYBpFcStpUtrW5a4lczLLjLtlOmwChSG+/oD2rqm6lpc2jpNIzSxW05ZnJ80pYMMZ8y7Hv79z3qQltlbh91ruoC4YzJcnFsdW6py3t+kKl5HVEHdnYKB9ySBWlhxeK4XVDIkq5xqjdWGfbINUzxGS1Lwm5nZemHPRjUM7BiPMDnEeykaz7kAg96zyldaOLIYo3hWRtBjdnJ0GPI1Ft3GQGB3A9D3qRks6y14qPzIi8HMAnTLLnv6JwiXfG2fasdYe4/mlRzpwMNxZI42ZDc9Jy2WOlmZ4zjBB06UB05xufx2ce5EFpY3EjSvK4MLrtpAKs6bjU2crK2fsMdqzjOeWifKsAZd+b7bc7JlvKB3IGfrS55p4TN1jJPxCKIlyYoy7qFQEY2ByT8pJxjvv2xxcseHy3dskrzuoLZCgZwFfOAWY4yR7DvtXpzBcWPxkrIk17cSEjpAkxBgAuPKupgMdhqA37ECok4m5+6tjiEM5ax17Xv9I175W5qb5d4LeM0ckl8JYAdY6Ts3U7jBY/s3Bxk9qsd5zPbQPoluIkcd1aVAR9wTt+aVnKPGpIeH3rRsfktSv0aQyI0n3Khd891FTvh7yzb3FtLJNGJGeRly2SQAFzg5zktvq75x7CsNfoAp1NLhL5JTkCG5AC9xfomPb3AdQykEEAggggj7ivWlT4RcTcSvAT5Hi62PQOrIpIHYate/wDaMdzTVFWsdiF1oVMBp5DGfy4ug0r/ABe4M2uG5AJXSYn/AKcEsh/Opxn3C+9NGuXiPD0niaKVQ6OMMp9R+NwfXI3FYkZjaWqdFUmlnbKNvZVzwxv1fh0ag+aIvGw9jqLD8EMCKtesUqOK8u3HBS1xbTgwgbq+SxAOwZQNL7nuChrXhXPd/wARkEEJhiYrkvobOMgEjJbB37YP3Heq2yYRhdqtuekEz3TQuBYTfPK3X/Lqb8RLG5u2jit4hIsf6hYSxA6jqTTpZwdhg5x6496r83L3FJLWG1a2AihJYHqQ6j82AT1SNtTdhvt2xvfeU+To7EM2oyTyZ6krdzvkgZyQM77kkncntix1kxB2Z3UWeIOhDY2AENNwSDrx1S04vwriE3Dre2+GXKnD4kiyBEUEXd9J1DJOCfk9M7b8Q4NfzcLhtjANaOqkdSPIjjHkPzaSTgA4P4pkUVLyx9rKgVrxawGTsQ6+uiT0/J3EpIYoWiXpwdTQA8YbzkMdR6h1YPbYdznNb33J/E5TGzRpqhjiiTDxjaMkrqy5ySSc9vpim7is1HyRxV36nLphG+3HVK/i/K18LtLtYUmc9KRk1phZAgDJ52XKBt1IJIwPbfwk5X4p8T8VpiafV1B5xpyF0hWXIwuNsBj9z6tbFZrJiH9qttfIABYftw6bcEueYuXeIS3/AMREkR6WgREvgYXLDUO5OtnG2NsbbZqx848MuLm06MHTy5USayR5B5vKR66gvcHbNWOipYBnzVJqXHBkPp091VOUuBXENrJBcaACW0GMkkK482cgDIYnFVrh3IvELJnW1khwyrEJGY69AOzAFDpf37g/hdLQrGKFgy5KQq5AXnL6tcu6WHAfD27gd4pBCbWVRFJpcltK6ijKCmVcMcjJIGd9WBjp4fy/xOw6kVt0JI3OVZjgg4A1YJ22A28wzv8AQseisCMDRTfXSvJx2N7XFuGh6qp8jcl/ARkuQ0zhVJG4VR2QE7nfct6nHsKtYrNFTAAFgtWSR0ri95zK/9k=">
          <a:extLst>
            <a:ext uri="{FF2B5EF4-FFF2-40B4-BE49-F238E27FC236}">
              <a16:creationId xmlns:a16="http://schemas.microsoft.com/office/drawing/2014/main" id="{D98C4462-81DA-1648-B08F-E086E3C21234}"/>
            </a:ext>
          </a:extLst>
        </xdr:cNvPr>
        <xdr:cNvSpPr>
          <a:spLocks noChangeAspect="1" noChangeArrowheads="1"/>
        </xdr:cNvSpPr>
      </xdr:nvSpPr>
      <xdr:spPr>
        <a:xfrm>
          <a:off x="12115800" y="14554200"/>
          <a:ext cx="351692" cy="400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3"/>
  <sheetViews>
    <sheetView tabSelected="1" zoomScale="80" zoomScaleNormal="80" workbookViewId="0">
      <selection activeCell="I28" sqref="I28:I58"/>
    </sheetView>
  </sheetViews>
  <sheetFormatPr baseColWidth="10" defaultColWidth="11.5" defaultRowHeight="14.25" customHeight="1"/>
  <cols>
    <col min="1" max="1" width="4.6640625" style="1" customWidth="1"/>
    <col min="2" max="2" width="33.1640625" style="33" customWidth="1"/>
    <col min="3" max="3" width="8.1640625" style="17" customWidth="1"/>
    <col min="4" max="4" width="10.1640625" style="17" customWidth="1"/>
    <col min="5" max="5" width="8.5" style="17" customWidth="1"/>
    <col min="6" max="6" width="9" style="17" customWidth="1"/>
    <col min="7" max="7" width="14.33203125" style="34" customWidth="1"/>
    <col min="8" max="8" width="21.6640625" style="34" customWidth="1"/>
    <col min="9" max="9" width="43.33203125" style="35" customWidth="1"/>
    <col min="10" max="10" width="19.6640625" style="1" customWidth="1"/>
    <col min="11" max="11" width="11.5" style="1"/>
    <col min="12" max="12" width="12.5" style="1" customWidth="1"/>
    <col min="13" max="255" width="11.5" style="1"/>
    <col min="256" max="256" width="4.6640625" style="1" customWidth="1"/>
    <col min="257" max="257" width="34.1640625" style="1" customWidth="1"/>
    <col min="258" max="258" width="8.1640625" style="1" customWidth="1"/>
    <col min="259" max="259" width="10.1640625" style="1" customWidth="1"/>
    <col min="260" max="260" width="8.5" style="1" customWidth="1"/>
    <col min="261" max="261" width="9" style="1" customWidth="1"/>
    <col min="262" max="262" width="14.33203125" style="1" customWidth="1"/>
    <col min="263" max="263" width="21.6640625" style="1" customWidth="1"/>
    <col min="264" max="264" width="41.33203125" style="1" customWidth="1"/>
    <col min="265" max="265" width="40" style="1" customWidth="1"/>
    <col min="266" max="266" width="6.83203125" style="1" customWidth="1"/>
    <col min="267" max="267" width="11.5" style="1"/>
    <col min="268" max="268" width="12.5" style="1" customWidth="1"/>
    <col min="269" max="511" width="11.5" style="1"/>
    <col min="512" max="512" width="4.6640625" style="1" customWidth="1"/>
    <col min="513" max="513" width="34.1640625" style="1" customWidth="1"/>
    <col min="514" max="514" width="8.1640625" style="1" customWidth="1"/>
    <col min="515" max="515" width="10.1640625" style="1" customWidth="1"/>
    <col min="516" max="516" width="8.5" style="1" customWidth="1"/>
    <col min="517" max="517" width="9" style="1" customWidth="1"/>
    <col min="518" max="518" width="14.33203125" style="1" customWidth="1"/>
    <col min="519" max="519" width="21.6640625" style="1" customWidth="1"/>
    <col min="520" max="520" width="41.33203125" style="1" customWidth="1"/>
    <col min="521" max="521" width="40" style="1" customWidth="1"/>
    <col min="522" max="522" width="6.83203125" style="1" customWidth="1"/>
    <col min="523" max="523" width="11.5" style="1"/>
    <col min="524" max="524" width="12.5" style="1" customWidth="1"/>
    <col min="525" max="767" width="11.5" style="1"/>
    <col min="768" max="768" width="4.6640625" style="1" customWidth="1"/>
    <col min="769" max="769" width="34.1640625" style="1" customWidth="1"/>
    <col min="770" max="770" width="8.1640625" style="1" customWidth="1"/>
    <col min="771" max="771" width="10.1640625" style="1" customWidth="1"/>
    <col min="772" max="772" width="8.5" style="1" customWidth="1"/>
    <col min="773" max="773" width="9" style="1" customWidth="1"/>
    <col min="774" max="774" width="14.33203125" style="1" customWidth="1"/>
    <col min="775" max="775" width="21.6640625" style="1" customWidth="1"/>
    <col min="776" max="776" width="41.33203125" style="1" customWidth="1"/>
    <col min="777" max="777" width="40" style="1" customWidth="1"/>
    <col min="778" max="778" width="6.83203125" style="1" customWidth="1"/>
    <col min="779" max="779" width="11.5" style="1"/>
    <col min="780" max="780" width="12.5" style="1" customWidth="1"/>
    <col min="781" max="1023" width="11.5" style="1"/>
    <col min="1024" max="1024" width="4.6640625" style="1" customWidth="1"/>
    <col min="1025" max="1025" width="34.1640625" style="1" customWidth="1"/>
    <col min="1026" max="1026" width="8.1640625" style="1" customWidth="1"/>
    <col min="1027" max="1027" width="10.1640625" style="1" customWidth="1"/>
    <col min="1028" max="1028" width="8.5" style="1" customWidth="1"/>
    <col min="1029" max="1029" width="9" style="1" customWidth="1"/>
    <col min="1030" max="1030" width="14.33203125" style="1" customWidth="1"/>
    <col min="1031" max="1031" width="21.6640625" style="1" customWidth="1"/>
    <col min="1032" max="1032" width="41.33203125" style="1" customWidth="1"/>
    <col min="1033" max="1033" width="40" style="1" customWidth="1"/>
    <col min="1034" max="1034" width="6.83203125" style="1" customWidth="1"/>
    <col min="1035" max="1035" width="11.5" style="1"/>
    <col min="1036" max="1036" width="12.5" style="1" customWidth="1"/>
    <col min="1037" max="1279" width="11.5" style="1"/>
    <col min="1280" max="1280" width="4.6640625" style="1" customWidth="1"/>
    <col min="1281" max="1281" width="34.1640625" style="1" customWidth="1"/>
    <col min="1282" max="1282" width="8.1640625" style="1" customWidth="1"/>
    <col min="1283" max="1283" width="10.1640625" style="1" customWidth="1"/>
    <col min="1284" max="1284" width="8.5" style="1" customWidth="1"/>
    <col min="1285" max="1285" width="9" style="1" customWidth="1"/>
    <col min="1286" max="1286" width="14.33203125" style="1" customWidth="1"/>
    <col min="1287" max="1287" width="21.6640625" style="1" customWidth="1"/>
    <col min="1288" max="1288" width="41.33203125" style="1" customWidth="1"/>
    <col min="1289" max="1289" width="40" style="1" customWidth="1"/>
    <col min="1290" max="1290" width="6.83203125" style="1" customWidth="1"/>
    <col min="1291" max="1291" width="11.5" style="1"/>
    <col min="1292" max="1292" width="12.5" style="1" customWidth="1"/>
    <col min="1293" max="1535" width="11.5" style="1"/>
    <col min="1536" max="1536" width="4.6640625" style="1" customWidth="1"/>
    <col min="1537" max="1537" width="34.1640625" style="1" customWidth="1"/>
    <col min="1538" max="1538" width="8.1640625" style="1" customWidth="1"/>
    <col min="1539" max="1539" width="10.1640625" style="1" customWidth="1"/>
    <col min="1540" max="1540" width="8.5" style="1" customWidth="1"/>
    <col min="1541" max="1541" width="9" style="1" customWidth="1"/>
    <col min="1542" max="1542" width="14.33203125" style="1" customWidth="1"/>
    <col min="1543" max="1543" width="21.6640625" style="1" customWidth="1"/>
    <col min="1544" max="1544" width="41.33203125" style="1" customWidth="1"/>
    <col min="1545" max="1545" width="40" style="1" customWidth="1"/>
    <col min="1546" max="1546" width="6.83203125" style="1" customWidth="1"/>
    <col min="1547" max="1547" width="11.5" style="1"/>
    <col min="1548" max="1548" width="12.5" style="1" customWidth="1"/>
    <col min="1549" max="1791" width="11.5" style="1"/>
    <col min="1792" max="1792" width="4.6640625" style="1" customWidth="1"/>
    <col min="1793" max="1793" width="34.1640625" style="1" customWidth="1"/>
    <col min="1794" max="1794" width="8.1640625" style="1" customWidth="1"/>
    <col min="1795" max="1795" width="10.1640625" style="1" customWidth="1"/>
    <col min="1796" max="1796" width="8.5" style="1" customWidth="1"/>
    <col min="1797" max="1797" width="9" style="1" customWidth="1"/>
    <col min="1798" max="1798" width="14.33203125" style="1" customWidth="1"/>
    <col min="1799" max="1799" width="21.6640625" style="1" customWidth="1"/>
    <col min="1800" max="1800" width="41.33203125" style="1" customWidth="1"/>
    <col min="1801" max="1801" width="40" style="1" customWidth="1"/>
    <col min="1802" max="1802" width="6.83203125" style="1" customWidth="1"/>
    <col min="1803" max="1803" width="11.5" style="1"/>
    <col min="1804" max="1804" width="12.5" style="1" customWidth="1"/>
    <col min="1805" max="2047" width="11.5" style="1"/>
    <col min="2048" max="2048" width="4.6640625" style="1" customWidth="1"/>
    <col min="2049" max="2049" width="34.1640625" style="1" customWidth="1"/>
    <col min="2050" max="2050" width="8.1640625" style="1" customWidth="1"/>
    <col min="2051" max="2051" width="10.1640625" style="1" customWidth="1"/>
    <col min="2052" max="2052" width="8.5" style="1" customWidth="1"/>
    <col min="2053" max="2053" width="9" style="1" customWidth="1"/>
    <col min="2054" max="2054" width="14.33203125" style="1" customWidth="1"/>
    <col min="2055" max="2055" width="21.6640625" style="1" customWidth="1"/>
    <col min="2056" max="2056" width="41.33203125" style="1" customWidth="1"/>
    <col min="2057" max="2057" width="40" style="1" customWidth="1"/>
    <col min="2058" max="2058" width="6.83203125" style="1" customWidth="1"/>
    <col min="2059" max="2059" width="11.5" style="1"/>
    <col min="2060" max="2060" width="12.5" style="1" customWidth="1"/>
    <col min="2061" max="2303" width="11.5" style="1"/>
    <col min="2304" max="2304" width="4.6640625" style="1" customWidth="1"/>
    <col min="2305" max="2305" width="34.1640625" style="1" customWidth="1"/>
    <col min="2306" max="2306" width="8.1640625" style="1" customWidth="1"/>
    <col min="2307" max="2307" width="10.1640625" style="1" customWidth="1"/>
    <col min="2308" max="2308" width="8.5" style="1" customWidth="1"/>
    <col min="2309" max="2309" width="9" style="1" customWidth="1"/>
    <col min="2310" max="2310" width="14.33203125" style="1" customWidth="1"/>
    <col min="2311" max="2311" width="21.6640625" style="1" customWidth="1"/>
    <col min="2312" max="2312" width="41.33203125" style="1" customWidth="1"/>
    <col min="2313" max="2313" width="40" style="1" customWidth="1"/>
    <col min="2314" max="2314" width="6.83203125" style="1" customWidth="1"/>
    <col min="2315" max="2315" width="11.5" style="1"/>
    <col min="2316" max="2316" width="12.5" style="1" customWidth="1"/>
    <col min="2317" max="2559" width="11.5" style="1"/>
    <col min="2560" max="2560" width="4.6640625" style="1" customWidth="1"/>
    <col min="2561" max="2561" width="34.1640625" style="1" customWidth="1"/>
    <col min="2562" max="2562" width="8.1640625" style="1" customWidth="1"/>
    <col min="2563" max="2563" width="10.1640625" style="1" customWidth="1"/>
    <col min="2564" max="2564" width="8.5" style="1" customWidth="1"/>
    <col min="2565" max="2565" width="9" style="1" customWidth="1"/>
    <col min="2566" max="2566" width="14.33203125" style="1" customWidth="1"/>
    <col min="2567" max="2567" width="21.6640625" style="1" customWidth="1"/>
    <col min="2568" max="2568" width="41.33203125" style="1" customWidth="1"/>
    <col min="2569" max="2569" width="40" style="1" customWidth="1"/>
    <col min="2570" max="2570" width="6.83203125" style="1" customWidth="1"/>
    <col min="2571" max="2571" width="11.5" style="1"/>
    <col min="2572" max="2572" width="12.5" style="1" customWidth="1"/>
    <col min="2573" max="2815" width="11.5" style="1"/>
    <col min="2816" max="2816" width="4.6640625" style="1" customWidth="1"/>
    <col min="2817" max="2817" width="34.1640625" style="1" customWidth="1"/>
    <col min="2818" max="2818" width="8.1640625" style="1" customWidth="1"/>
    <col min="2819" max="2819" width="10.1640625" style="1" customWidth="1"/>
    <col min="2820" max="2820" width="8.5" style="1" customWidth="1"/>
    <col min="2821" max="2821" width="9" style="1" customWidth="1"/>
    <col min="2822" max="2822" width="14.33203125" style="1" customWidth="1"/>
    <col min="2823" max="2823" width="21.6640625" style="1" customWidth="1"/>
    <col min="2824" max="2824" width="41.33203125" style="1" customWidth="1"/>
    <col min="2825" max="2825" width="40" style="1" customWidth="1"/>
    <col min="2826" max="2826" width="6.83203125" style="1" customWidth="1"/>
    <col min="2827" max="2827" width="11.5" style="1"/>
    <col min="2828" max="2828" width="12.5" style="1" customWidth="1"/>
    <col min="2829" max="3071" width="11.5" style="1"/>
    <col min="3072" max="3072" width="4.6640625" style="1" customWidth="1"/>
    <col min="3073" max="3073" width="34.1640625" style="1" customWidth="1"/>
    <col min="3074" max="3074" width="8.1640625" style="1" customWidth="1"/>
    <col min="3075" max="3075" width="10.1640625" style="1" customWidth="1"/>
    <col min="3076" max="3076" width="8.5" style="1" customWidth="1"/>
    <col min="3077" max="3077" width="9" style="1" customWidth="1"/>
    <col min="3078" max="3078" width="14.33203125" style="1" customWidth="1"/>
    <col min="3079" max="3079" width="21.6640625" style="1" customWidth="1"/>
    <col min="3080" max="3080" width="41.33203125" style="1" customWidth="1"/>
    <col min="3081" max="3081" width="40" style="1" customWidth="1"/>
    <col min="3082" max="3082" width="6.83203125" style="1" customWidth="1"/>
    <col min="3083" max="3083" width="11.5" style="1"/>
    <col min="3084" max="3084" width="12.5" style="1" customWidth="1"/>
    <col min="3085" max="3327" width="11.5" style="1"/>
    <col min="3328" max="3328" width="4.6640625" style="1" customWidth="1"/>
    <col min="3329" max="3329" width="34.1640625" style="1" customWidth="1"/>
    <col min="3330" max="3330" width="8.1640625" style="1" customWidth="1"/>
    <col min="3331" max="3331" width="10.1640625" style="1" customWidth="1"/>
    <col min="3332" max="3332" width="8.5" style="1" customWidth="1"/>
    <col min="3333" max="3333" width="9" style="1" customWidth="1"/>
    <col min="3334" max="3334" width="14.33203125" style="1" customWidth="1"/>
    <col min="3335" max="3335" width="21.6640625" style="1" customWidth="1"/>
    <col min="3336" max="3336" width="41.33203125" style="1" customWidth="1"/>
    <col min="3337" max="3337" width="40" style="1" customWidth="1"/>
    <col min="3338" max="3338" width="6.83203125" style="1" customWidth="1"/>
    <col min="3339" max="3339" width="11.5" style="1"/>
    <col min="3340" max="3340" width="12.5" style="1" customWidth="1"/>
    <col min="3341" max="3583" width="11.5" style="1"/>
    <col min="3584" max="3584" width="4.6640625" style="1" customWidth="1"/>
    <col min="3585" max="3585" width="34.1640625" style="1" customWidth="1"/>
    <col min="3586" max="3586" width="8.1640625" style="1" customWidth="1"/>
    <col min="3587" max="3587" width="10.1640625" style="1" customWidth="1"/>
    <col min="3588" max="3588" width="8.5" style="1" customWidth="1"/>
    <col min="3589" max="3589" width="9" style="1" customWidth="1"/>
    <col min="3590" max="3590" width="14.33203125" style="1" customWidth="1"/>
    <col min="3591" max="3591" width="21.6640625" style="1" customWidth="1"/>
    <col min="3592" max="3592" width="41.33203125" style="1" customWidth="1"/>
    <col min="3593" max="3593" width="40" style="1" customWidth="1"/>
    <col min="3594" max="3594" width="6.83203125" style="1" customWidth="1"/>
    <col min="3595" max="3595" width="11.5" style="1"/>
    <col min="3596" max="3596" width="12.5" style="1" customWidth="1"/>
    <col min="3597" max="3839" width="11.5" style="1"/>
    <col min="3840" max="3840" width="4.6640625" style="1" customWidth="1"/>
    <col min="3841" max="3841" width="34.1640625" style="1" customWidth="1"/>
    <col min="3842" max="3842" width="8.1640625" style="1" customWidth="1"/>
    <col min="3843" max="3843" width="10.1640625" style="1" customWidth="1"/>
    <col min="3844" max="3844" width="8.5" style="1" customWidth="1"/>
    <col min="3845" max="3845" width="9" style="1" customWidth="1"/>
    <col min="3846" max="3846" width="14.33203125" style="1" customWidth="1"/>
    <col min="3847" max="3847" width="21.6640625" style="1" customWidth="1"/>
    <col min="3848" max="3848" width="41.33203125" style="1" customWidth="1"/>
    <col min="3849" max="3849" width="40" style="1" customWidth="1"/>
    <col min="3850" max="3850" width="6.83203125" style="1" customWidth="1"/>
    <col min="3851" max="3851" width="11.5" style="1"/>
    <col min="3852" max="3852" width="12.5" style="1" customWidth="1"/>
    <col min="3853" max="4095" width="11.5" style="1"/>
    <col min="4096" max="4096" width="4.6640625" style="1" customWidth="1"/>
    <col min="4097" max="4097" width="34.1640625" style="1" customWidth="1"/>
    <col min="4098" max="4098" width="8.1640625" style="1" customWidth="1"/>
    <col min="4099" max="4099" width="10.1640625" style="1" customWidth="1"/>
    <col min="4100" max="4100" width="8.5" style="1" customWidth="1"/>
    <col min="4101" max="4101" width="9" style="1" customWidth="1"/>
    <col min="4102" max="4102" width="14.33203125" style="1" customWidth="1"/>
    <col min="4103" max="4103" width="21.6640625" style="1" customWidth="1"/>
    <col min="4104" max="4104" width="41.33203125" style="1" customWidth="1"/>
    <col min="4105" max="4105" width="40" style="1" customWidth="1"/>
    <col min="4106" max="4106" width="6.83203125" style="1" customWidth="1"/>
    <col min="4107" max="4107" width="11.5" style="1"/>
    <col min="4108" max="4108" width="12.5" style="1" customWidth="1"/>
    <col min="4109" max="4351" width="11.5" style="1"/>
    <col min="4352" max="4352" width="4.6640625" style="1" customWidth="1"/>
    <col min="4353" max="4353" width="34.1640625" style="1" customWidth="1"/>
    <col min="4354" max="4354" width="8.1640625" style="1" customWidth="1"/>
    <col min="4355" max="4355" width="10.1640625" style="1" customWidth="1"/>
    <col min="4356" max="4356" width="8.5" style="1" customWidth="1"/>
    <col min="4357" max="4357" width="9" style="1" customWidth="1"/>
    <col min="4358" max="4358" width="14.33203125" style="1" customWidth="1"/>
    <col min="4359" max="4359" width="21.6640625" style="1" customWidth="1"/>
    <col min="4360" max="4360" width="41.33203125" style="1" customWidth="1"/>
    <col min="4361" max="4361" width="40" style="1" customWidth="1"/>
    <col min="4362" max="4362" width="6.83203125" style="1" customWidth="1"/>
    <col min="4363" max="4363" width="11.5" style="1"/>
    <col min="4364" max="4364" width="12.5" style="1" customWidth="1"/>
    <col min="4365" max="4607" width="11.5" style="1"/>
    <col min="4608" max="4608" width="4.6640625" style="1" customWidth="1"/>
    <col min="4609" max="4609" width="34.1640625" style="1" customWidth="1"/>
    <col min="4610" max="4610" width="8.1640625" style="1" customWidth="1"/>
    <col min="4611" max="4611" width="10.1640625" style="1" customWidth="1"/>
    <col min="4612" max="4612" width="8.5" style="1" customWidth="1"/>
    <col min="4613" max="4613" width="9" style="1" customWidth="1"/>
    <col min="4614" max="4614" width="14.33203125" style="1" customWidth="1"/>
    <col min="4615" max="4615" width="21.6640625" style="1" customWidth="1"/>
    <col min="4616" max="4616" width="41.33203125" style="1" customWidth="1"/>
    <col min="4617" max="4617" width="40" style="1" customWidth="1"/>
    <col min="4618" max="4618" width="6.83203125" style="1" customWidth="1"/>
    <col min="4619" max="4619" width="11.5" style="1"/>
    <col min="4620" max="4620" width="12.5" style="1" customWidth="1"/>
    <col min="4621" max="4863" width="11.5" style="1"/>
    <col min="4864" max="4864" width="4.6640625" style="1" customWidth="1"/>
    <col min="4865" max="4865" width="34.1640625" style="1" customWidth="1"/>
    <col min="4866" max="4866" width="8.1640625" style="1" customWidth="1"/>
    <col min="4867" max="4867" width="10.1640625" style="1" customWidth="1"/>
    <col min="4868" max="4868" width="8.5" style="1" customWidth="1"/>
    <col min="4869" max="4869" width="9" style="1" customWidth="1"/>
    <col min="4870" max="4870" width="14.33203125" style="1" customWidth="1"/>
    <col min="4871" max="4871" width="21.6640625" style="1" customWidth="1"/>
    <col min="4872" max="4872" width="41.33203125" style="1" customWidth="1"/>
    <col min="4873" max="4873" width="40" style="1" customWidth="1"/>
    <col min="4874" max="4874" width="6.83203125" style="1" customWidth="1"/>
    <col min="4875" max="4875" width="11.5" style="1"/>
    <col min="4876" max="4876" width="12.5" style="1" customWidth="1"/>
    <col min="4877" max="5119" width="11.5" style="1"/>
    <col min="5120" max="5120" width="4.6640625" style="1" customWidth="1"/>
    <col min="5121" max="5121" width="34.1640625" style="1" customWidth="1"/>
    <col min="5122" max="5122" width="8.1640625" style="1" customWidth="1"/>
    <col min="5123" max="5123" width="10.1640625" style="1" customWidth="1"/>
    <col min="5124" max="5124" width="8.5" style="1" customWidth="1"/>
    <col min="5125" max="5125" width="9" style="1" customWidth="1"/>
    <col min="5126" max="5126" width="14.33203125" style="1" customWidth="1"/>
    <col min="5127" max="5127" width="21.6640625" style="1" customWidth="1"/>
    <col min="5128" max="5128" width="41.33203125" style="1" customWidth="1"/>
    <col min="5129" max="5129" width="40" style="1" customWidth="1"/>
    <col min="5130" max="5130" width="6.83203125" style="1" customWidth="1"/>
    <col min="5131" max="5131" width="11.5" style="1"/>
    <col min="5132" max="5132" width="12.5" style="1" customWidth="1"/>
    <col min="5133" max="5375" width="11.5" style="1"/>
    <col min="5376" max="5376" width="4.6640625" style="1" customWidth="1"/>
    <col min="5377" max="5377" width="34.1640625" style="1" customWidth="1"/>
    <col min="5378" max="5378" width="8.1640625" style="1" customWidth="1"/>
    <col min="5379" max="5379" width="10.1640625" style="1" customWidth="1"/>
    <col min="5380" max="5380" width="8.5" style="1" customWidth="1"/>
    <col min="5381" max="5381" width="9" style="1" customWidth="1"/>
    <col min="5382" max="5382" width="14.33203125" style="1" customWidth="1"/>
    <col min="5383" max="5383" width="21.6640625" style="1" customWidth="1"/>
    <col min="5384" max="5384" width="41.33203125" style="1" customWidth="1"/>
    <col min="5385" max="5385" width="40" style="1" customWidth="1"/>
    <col min="5386" max="5386" width="6.83203125" style="1" customWidth="1"/>
    <col min="5387" max="5387" width="11.5" style="1"/>
    <col min="5388" max="5388" width="12.5" style="1" customWidth="1"/>
    <col min="5389" max="5631" width="11.5" style="1"/>
    <col min="5632" max="5632" width="4.6640625" style="1" customWidth="1"/>
    <col min="5633" max="5633" width="34.1640625" style="1" customWidth="1"/>
    <col min="5634" max="5634" width="8.1640625" style="1" customWidth="1"/>
    <col min="5635" max="5635" width="10.1640625" style="1" customWidth="1"/>
    <col min="5636" max="5636" width="8.5" style="1" customWidth="1"/>
    <col min="5637" max="5637" width="9" style="1" customWidth="1"/>
    <col min="5638" max="5638" width="14.33203125" style="1" customWidth="1"/>
    <col min="5639" max="5639" width="21.6640625" style="1" customWidth="1"/>
    <col min="5640" max="5640" width="41.33203125" style="1" customWidth="1"/>
    <col min="5641" max="5641" width="40" style="1" customWidth="1"/>
    <col min="5642" max="5642" width="6.83203125" style="1" customWidth="1"/>
    <col min="5643" max="5643" width="11.5" style="1"/>
    <col min="5644" max="5644" width="12.5" style="1" customWidth="1"/>
    <col min="5645" max="5887" width="11.5" style="1"/>
    <col min="5888" max="5888" width="4.6640625" style="1" customWidth="1"/>
    <col min="5889" max="5889" width="34.1640625" style="1" customWidth="1"/>
    <col min="5890" max="5890" width="8.1640625" style="1" customWidth="1"/>
    <col min="5891" max="5891" width="10.1640625" style="1" customWidth="1"/>
    <col min="5892" max="5892" width="8.5" style="1" customWidth="1"/>
    <col min="5893" max="5893" width="9" style="1" customWidth="1"/>
    <col min="5894" max="5894" width="14.33203125" style="1" customWidth="1"/>
    <col min="5895" max="5895" width="21.6640625" style="1" customWidth="1"/>
    <col min="5896" max="5896" width="41.33203125" style="1" customWidth="1"/>
    <col min="5897" max="5897" width="40" style="1" customWidth="1"/>
    <col min="5898" max="5898" width="6.83203125" style="1" customWidth="1"/>
    <col min="5899" max="5899" width="11.5" style="1"/>
    <col min="5900" max="5900" width="12.5" style="1" customWidth="1"/>
    <col min="5901" max="6143" width="11.5" style="1"/>
    <col min="6144" max="6144" width="4.6640625" style="1" customWidth="1"/>
    <col min="6145" max="6145" width="34.1640625" style="1" customWidth="1"/>
    <col min="6146" max="6146" width="8.1640625" style="1" customWidth="1"/>
    <col min="6147" max="6147" width="10.1640625" style="1" customWidth="1"/>
    <col min="6148" max="6148" width="8.5" style="1" customWidth="1"/>
    <col min="6149" max="6149" width="9" style="1" customWidth="1"/>
    <col min="6150" max="6150" width="14.33203125" style="1" customWidth="1"/>
    <col min="6151" max="6151" width="21.6640625" style="1" customWidth="1"/>
    <col min="6152" max="6152" width="41.33203125" style="1" customWidth="1"/>
    <col min="6153" max="6153" width="40" style="1" customWidth="1"/>
    <col min="6154" max="6154" width="6.83203125" style="1" customWidth="1"/>
    <col min="6155" max="6155" width="11.5" style="1"/>
    <col min="6156" max="6156" width="12.5" style="1" customWidth="1"/>
    <col min="6157" max="6399" width="11.5" style="1"/>
    <col min="6400" max="6400" width="4.6640625" style="1" customWidth="1"/>
    <col min="6401" max="6401" width="34.1640625" style="1" customWidth="1"/>
    <col min="6402" max="6402" width="8.1640625" style="1" customWidth="1"/>
    <col min="6403" max="6403" width="10.1640625" style="1" customWidth="1"/>
    <col min="6404" max="6404" width="8.5" style="1" customWidth="1"/>
    <col min="6405" max="6405" width="9" style="1" customWidth="1"/>
    <col min="6406" max="6406" width="14.33203125" style="1" customWidth="1"/>
    <col min="6407" max="6407" width="21.6640625" style="1" customWidth="1"/>
    <col min="6408" max="6408" width="41.33203125" style="1" customWidth="1"/>
    <col min="6409" max="6409" width="40" style="1" customWidth="1"/>
    <col min="6410" max="6410" width="6.83203125" style="1" customWidth="1"/>
    <col min="6411" max="6411" width="11.5" style="1"/>
    <col min="6412" max="6412" width="12.5" style="1" customWidth="1"/>
    <col min="6413" max="6655" width="11.5" style="1"/>
    <col min="6656" max="6656" width="4.6640625" style="1" customWidth="1"/>
    <col min="6657" max="6657" width="34.1640625" style="1" customWidth="1"/>
    <col min="6658" max="6658" width="8.1640625" style="1" customWidth="1"/>
    <col min="6659" max="6659" width="10.1640625" style="1" customWidth="1"/>
    <col min="6660" max="6660" width="8.5" style="1" customWidth="1"/>
    <col min="6661" max="6661" width="9" style="1" customWidth="1"/>
    <col min="6662" max="6662" width="14.33203125" style="1" customWidth="1"/>
    <col min="6663" max="6663" width="21.6640625" style="1" customWidth="1"/>
    <col min="6664" max="6664" width="41.33203125" style="1" customWidth="1"/>
    <col min="6665" max="6665" width="40" style="1" customWidth="1"/>
    <col min="6666" max="6666" width="6.83203125" style="1" customWidth="1"/>
    <col min="6667" max="6667" width="11.5" style="1"/>
    <col min="6668" max="6668" width="12.5" style="1" customWidth="1"/>
    <col min="6669" max="6911" width="11.5" style="1"/>
    <col min="6912" max="6912" width="4.6640625" style="1" customWidth="1"/>
    <col min="6913" max="6913" width="34.1640625" style="1" customWidth="1"/>
    <col min="6914" max="6914" width="8.1640625" style="1" customWidth="1"/>
    <col min="6915" max="6915" width="10.1640625" style="1" customWidth="1"/>
    <col min="6916" max="6916" width="8.5" style="1" customWidth="1"/>
    <col min="6917" max="6917" width="9" style="1" customWidth="1"/>
    <col min="6918" max="6918" width="14.33203125" style="1" customWidth="1"/>
    <col min="6919" max="6919" width="21.6640625" style="1" customWidth="1"/>
    <col min="6920" max="6920" width="41.33203125" style="1" customWidth="1"/>
    <col min="6921" max="6921" width="40" style="1" customWidth="1"/>
    <col min="6922" max="6922" width="6.83203125" style="1" customWidth="1"/>
    <col min="6923" max="6923" width="11.5" style="1"/>
    <col min="6924" max="6924" width="12.5" style="1" customWidth="1"/>
    <col min="6925" max="7167" width="11.5" style="1"/>
    <col min="7168" max="7168" width="4.6640625" style="1" customWidth="1"/>
    <col min="7169" max="7169" width="34.1640625" style="1" customWidth="1"/>
    <col min="7170" max="7170" width="8.1640625" style="1" customWidth="1"/>
    <col min="7171" max="7171" width="10.1640625" style="1" customWidth="1"/>
    <col min="7172" max="7172" width="8.5" style="1" customWidth="1"/>
    <col min="7173" max="7173" width="9" style="1" customWidth="1"/>
    <col min="7174" max="7174" width="14.33203125" style="1" customWidth="1"/>
    <col min="7175" max="7175" width="21.6640625" style="1" customWidth="1"/>
    <col min="7176" max="7176" width="41.33203125" style="1" customWidth="1"/>
    <col min="7177" max="7177" width="40" style="1" customWidth="1"/>
    <col min="7178" max="7178" width="6.83203125" style="1" customWidth="1"/>
    <col min="7179" max="7179" width="11.5" style="1"/>
    <col min="7180" max="7180" width="12.5" style="1" customWidth="1"/>
    <col min="7181" max="7423" width="11.5" style="1"/>
    <col min="7424" max="7424" width="4.6640625" style="1" customWidth="1"/>
    <col min="7425" max="7425" width="34.1640625" style="1" customWidth="1"/>
    <col min="7426" max="7426" width="8.1640625" style="1" customWidth="1"/>
    <col min="7427" max="7427" width="10.1640625" style="1" customWidth="1"/>
    <col min="7428" max="7428" width="8.5" style="1" customWidth="1"/>
    <col min="7429" max="7429" width="9" style="1" customWidth="1"/>
    <col min="7430" max="7430" width="14.33203125" style="1" customWidth="1"/>
    <col min="7431" max="7431" width="21.6640625" style="1" customWidth="1"/>
    <col min="7432" max="7432" width="41.33203125" style="1" customWidth="1"/>
    <col min="7433" max="7433" width="40" style="1" customWidth="1"/>
    <col min="7434" max="7434" width="6.83203125" style="1" customWidth="1"/>
    <col min="7435" max="7435" width="11.5" style="1"/>
    <col min="7436" max="7436" width="12.5" style="1" customWidth="1"/>
    <col min="7437" max="7679" width="11.5" style="1"/>
    <col min="7680" max="7680" width="4.6640625" style="1" customWidth="1"/>
    <col min="7681" max="7681" width="34.1640625" style="1" customWidth="1"/>
    <col min="7682" max="7682" width="8.1640625" style="1" customWidth="1"/>
    <col min="7683" max="7683" width="10.1640625" style="1" customWidth="1"/>
    <col min="7684" max="7684" width="8.5" style="1" customWidth="1"/>
    <col min="7685" max="7685" width="9" style="1" customWidth="1"/>
    <col min="7686" max="7686" width="14.33203125" style="1" customWidth="1"/>
    <col min="7687" max="7687" width="21.6640625" style="1" customWidth="1"/>
    <col min="7688" max="7688" width="41.33203125" style="1" customWidth="1"/>
    <col min="7689" max="7689" width="40" style="1" customWidth="1"/>
    <col min="7690" max="7690" width="6.83203125" style="1" customWidth="1"/>
    <col min="7691" max="7691" width="11.5" style="1"/>
    <col min="7692" max="7692" width="12.5" style="1" customWidth="1"/>
    <col min="7693" max="7935" width="11.5" style="1"/>
    <col min="7936" max="7936" width="4.6640625" style="1" customWidth="1"/>
    <col min="7937" max="7937" width="34.1640625" style="1" customWidth="1"/>
    <col min="7938" max="7938" width="8.1640625" style="1" customWidth="1"/>
    <col min="7939" max="7939" width="10.1640625" style="1" customWidth="1"/>
    <col min="7940" max="7940" width="8.5" style="1" customWidth="1"/>
    <col min="7941" max="7941" width="9" style="1" customWidth="1"/>
    <col min="7942" max="7942" width="14.33203125" style="1" customWidth="1"/>
    <col min="7943" max="7943" width="21.6640625" style="1" customWidth="1"/>
    <col min="7944" max="7944" width="41.33203125" style="1" customWidth="1"/>
    <col min="7945" max="7945" width="40" style="1" customWidth="1"/>
    <col min="7946" max="7946" width="6.83203125" style="1" customWidth="1"/>
    <col min="7947" max="7947" width="11.5" style="1"/>
    <col min="7948" max="7948" width="12.5" style="1" customWidth="1"/>
    <col min="7949" max="8191" width="11.5" style="1"/>
    <col min="8192" max="8192" width="4.6640625" style="1" customWidth="1"/>
    <col min="8193" max="8193" width="34.1640625" style="1" customWidth="1"/>
    <col min="8194" max="8194" width="8.1640625" style="1" customWidth="1"/>
    <col min="8195" max="8195" width="10.1640625" style="1" customWidth="1"/>
    <col min="8196" max="8196" width="8.5" style="1" customWidth="1"/>
    <col min="8197" max="8197" width="9" style="1" customWidth="1"/>
    <col min="8198" max="8198" width="14.33203125" style="1" customWidth="1"/>
    <col min="8199" max="8199" width="21.6640625" style="1" customWidth="1"/>
    <col min="8200" max="8200" width="41.33203125" style="1" customWidth="1"/>
    <col min="8201" max="8201" width="40" style="1" customWidth="1"/>
    <col min="8202" max="8202" width="6.83203125" style="1" customWidth="1"/>
    <col min="8203" max="8203" width="11.5" style="1"/>
    <col min="8204" max="8204" width="12.5" style="1" customWidth="1"/>
    <col min="8205" max="8447" width="11.5" style="1"/>
    <col min="8448" max="8448" width="4.6640625" style="1" customWidth="1"/>
    <col min="8449" max="8449" width="34.1640625" style="1" customWidth="1"/>
    <col min="8450" max="8450" width="8.1640625" style="1" customWidth="1"/>
    <col min="8451" max="8451" width="10.1640625" style="1" customWidth="1"/>
    <col min="8452" max="8452" width="8.5" style="1" customWidth="1"/>
    <col min="8453" max="8453" width="9" style="1" customWidth="1"/>
    <col min="8454" max="8454" width="14.33203125" style="1" customWidth="1"/>
    <col min="8455" max="8455" width="21.6640625" style="1" customWidth="1"/>
    <col min="8456" max="8456" width="41.33203125" style="1" customWidth="1"/>
    <col min="8457" max="8457" width="40" style="1" customWidth="1"/>
    <col min="8458" max="8458" width="6.83203125" style="1" customWidth="1"/>
    <col min="8459" max="8459" width="11.5" style="1"/>
    <col min="8460" max="8460" width="12.5" style="1" customWidth="1"/>
    <col min="8461" max="8703" width="11.5" style="1"/>
    <col min="8704" max="8704" width="4.6640625" style="1" customWidth="1"/>
    <col min="8705" max="8705" width="34.1640625" style="1" customWidth="1"/>
    <col min="8706" max="8706" width="8.1640625" style="1" customWidth="1"/>
    <col min="8707" max="8707" width="10.1640625" style="1" customWidth="1"/>
    <col min="8708" max="8708" width="8.5" style="1" customWidth="1"/>
    <col min="8709" max="8709" width="9" style="1" customWidth="1"/>
    <col min="8710" max="8710" width="14.33203125" style="1" customWidth="1"/>
    <col min="8711" max="8711" width="21.6640625" style="1" customWidth="1"/>
    <col min="8712" max="8712" width="41.33203125" style="1" customWidth="1"/>
    <col min="8713" max="8713" width="40" style="1" customWidth="1"/>
    <col min="8714" max="8714" width="6.83203125" style="1" customWidth="1"/>
    <col min="8715" max="8715" width="11.5" style="1"/>
    <col min="8716" max="8716" width="12.5" style="1" customWidth="1"/>
    <col min="8717" max="8959" width="11.5" style="1"/>
    <col min="8960" max="8960" width="4.6640625" style="1" customWidth="1"/>
    <col min="8961" max="8961" width="34.1640625" style="1" customWidth="1"/>
    <col min="8962" max="8962" width="8.1640625" style="1" customWidth="1"/>
    <col min="8963" max="8963" width="10.1640625" style="1" customWidth="1"/>
    <col min="8964" max="8964" width="8.5" style="1" customWidth="1"/>
    <col min="8965" max="8965" width="9" style="1" customWidth="1"/>
    <col min="8966" max="8966" width="14.33203125" style="1" customWidth="1"/>
    <col min="8967" max="8967" width="21.6640625" style="1" customWidth="1"/>
    <col min="8968" max="8968" width="41.33203125" style="1" customWidth="1"/>
    <col min="8969" max="8969" width="40" style="1" customWidth="1"/>
    <col min="8970" max="8970" width="6.83203125" style="1" customWidth="1"/>
    <col min="8971" max="8971" width="11.5" style="1"/>
    <col min="8972" max="8972" width="12.5" style="1" customWidth="1"/>
    <col min="8973" max="9215" width="11.5" style="1"/>
    <col min="9216" max="9216" width="4.6640625" style="1" customWidth="1"/>
    <col min="9217" max="9217" width="34.1640625" style="1" customWidth="1"/>
    <col min="9218" max="9218" width="8.1640625" style="1" customWidth="1"/>
    <col min="9219" max="9219" width="10.1640625" style="1" customWidth="1"/>
    <col min="9220" max="9220" width="8.5" style="1" customWidth="1"/>
    <col min="9221" max="9221" width="9" style="1" customWidth="1"/>
    <col min="9222" max="9222" width="14.33203125" style="1" customWidth="1"/>
    <col min="9223" max="9223" width="21.6640625" style="1" customWidth="1"/>
    <col min="9224" max="9224" width="41.33203125" style="1" customWidth="1"/>
    <col min="9225" max="9225" width="40" style="1" customWidth="1"/>
    <col min="9226" max="9226" width="6.83203125" style="1" customWidth="1"/>
    <col min="9227" max="9227" width="11.5" style="1"/>
    <col min="9228" max="9228" width="12.5" style="1" customWidth="1"/>
    <col min="9229" max="9471" width="11.5" style="1"/>
    <col min="9472" max="9472" width="4.6640625" style="1" customWidth="1"/>
    <col min="9473" max="9473" width="34.1640625" style="1" customWidth="1"/>
    <col min="9474" max="9474" width="8.1640625" style="1" customWidth="1"/>
    <col min="9475" max="9475" width="10.1640625" style="1" customWidth="1"/>
    <col min="9476" max="9476" width="8.5" style="1" customWidth="1"/>
    <col min="9477" max="9477" width="9" style="1" customWidth="1"/>
    <col min="9478" max="9478" width="14.33203125" style="1" customWidth="1"/>
    <col min="9479" max="9479" width="21.6640625" style="1" customWidth="1"/>
    <col min="9480" max="9480" width="41.33203125" style="1" customWidth="1"/>
    <col min="9481" max="9481" width="40" style="1" customWidth="1"/>
    <col min="9482" max="9482" width="6.83203125" style="1" customWidth="1"/>
    <col min="9483" max="9483" width="11.5" style="1"/>
    <col min="9484" max="9484" width="12.5" style="1" customWidth="1"/>
    <col min="9485" max="9727" width="11.5" style="1"/>
    <col min="9728" max="9728" width="4.6640625" style="1" customWidth="1"/>
    <col min="9729" max="9729" width="34.1640625" style="1" customWidth="1"/>
    <col min="9730" max="9730" width="8.1640625" style="1" customWidth="1"/>
    <col min="9731" max="9731" width="10.1640625" style="1" customWidth="1"/>
    <col min="9732" max="9732" width="8.5" style="1" customWidth="1"/>
    <col min="9733" max="9733" width="9" style="1" customWidth="1"/>
    <col min="9734" max="9734" width="14.33203125" style="1" customWidth="1"/>
    <col min="9735" max="9735" width="21.6640625" style="1" customWidth="1"/>
    <col min="9736" max="9736" width="41.33203125" style="1" customWidth="1"/>
    <col min="9737" max="9737" width="40" style="1" customWidth="1"/>
    <col min="9738" max="9738" width="6.83203125" style="1" customWidth="1"/>
    <col min="9739" max="9739" width="11.5" style="1"/>
    <col min="9740" max="9740" width="12.5" style="1" customWidth="1"/>
    <col min="9741" max="9983" width="11.5" style="1"/>
    <col min="9984" max="9984" width="4.6640625" style="1" customWidth="1"/>
    <col min="9985" max="9985" width="34.1640625" style="1" customWidth="1"/>
    <col min="9986" max="9986" width="8.1640625" style="1" customWidth="1"/>
    <col min="9987" max="9987" width="10.1640625" style="1" customWidth="1"/>
    <col min="9988" max="9988" width="8.5" style="1" customWidth="1"/>
    <col min="9989" max="9989" width="9" style="1" customWidth="1"/>
    <col min="9990" max="9990" width="14.33203125" style="1" customWidth="1"/>
    <col min="9991" max="9991" width="21.6640625" style="1" customWidth="1"/>
    <col min="9992" max="9992" width="41.33203125" style="1" customWidth="1"/>
    <col min="9993" max="9993" width="40" style="1" customWidth="1"/>
    <col min="9994" max="9994" width="6.83203125" style="1" customWidth="1"/>
    <col min="9995" max="9995" width="11.5" style="1"/>
    <col min="9996" max="9996" width="12.5" style="1" customWidth="1"/>
    <col min="9997" max="10239" width="11.5" style="1"/>
    <col min="10240" max="10240" width="4.6640625" style="1" customWidth="1"/>
    <col min="10241" max="10241" width="34.1640625" style="1" customWidth="1"/>
    <col min="10242" max="10242" width="8.1640625" style="1" customWidth="1"/>
    <col min="10243" max="10243" width="10.1640625" style="1" customWidth="1"/>
    <col min="10244" max="10244" width="8.5" style="1" customWidth="1"/>
    <col min="10245" max="10245" width="9" style="1" customWidth="1"/>
    <col min="10246" max="10246" width="14.33203125" style="1" customWidth="1"/>
    <col min="10247" max="10247" width="21.6640625" style="1" customWidth="1"/>
    <col min="10248" max="10248" width="41.33203125" style="1" customWidth="1"/>
    <col min="10249" max="10249" width="40" style="1" customWidth="1"/>
    <col min="10250" max="10250" width="6.83203125" style="1" customWidth="1"/>
    <col min="10251" max="10251" width="11.5" style="1"/>
    <col min="10252" max="10252" width="12.5" style="1" customWidth="1"/>
    <col min="10253" max="10495" width="11.5" style="1"/>
    <col min="10496" max="10496" width="4.6640625" style="1" customWidth="1"/>
    <col min="10497" max="10497" width="34.1640625" style="1" customWidth="1"/>
    <col min="10498" max="10498" width="8.1640625" style="1" customWidth="1"/>
    <col min="10499" max="10499" width="10.1640625" style="1" customWidth="1"/>
    <col min="10500" max="10500" width="8.5" style="1" customWidth="1"/>
    <col min="10501" max="10501" width="9" style="1" customWidth="1"/>
    <col min="10502" max="10502" width="14.33203125" style="1" customWidth="1"/>
    <col min="10503" max="10503" width="21.6640625" style="1" customWidth="1"/>
    <col min="10504" max="10504" width="41.33203125" style="1" customWidth="1"/>
    <col min="10505" max="10505" width="40" style="1" customWidth="1"/>
    <col min="10506" max="10506" width="6.83203125" style="1" customWidth="1"/>
    <col min="10507" max="10507" width="11.5" style="1"/>
    <col min="10508" max="10508" width="12.5" style="1" customWidth="1"/>
    <col min="10509" max="10751" width="11.5" style="1"/>
    <col min="10752" max="10752" width="4.6640625" style="1" customWidth="1"/>
    <col min="10753" max="10753" width="34.1640625" style="1" customWidth="1"/>
    <col min="10754" max="10754" width="8.1640625" style="1" customWidth="1"/>
    <col min="10755" max="10755" width="10.1640625" style="1" customWidth="1"/>
    <col min="10756" max="10756" width="8.5" style="1" customWidth="1"/>
    <col min="10757" max="10757" width="9" style="1" customWidth="1"/>
    <col min="10758" max="10758" width="14.33203125" style="1" customWidth="1"/>
    <col min="10759" max="10759" width="21.6640625" style="1" customWidth="1"/>
    <col min="10760" max="10760" width="41.33203125" style="1" customWidth="1"/>
    <col min="10761" max="10761" width="40" style="1" customWidth="1"/>
    <col min="10762" max="10762" width="6.83203125" style="1" customWidth="1"/>
    <col min="10763" max="10763" width="11.5" style="1"/>
    <col min="10764" max="10764" width="12.5" style="1" customWidth="1"/>
    <col min="10765" max="11007" width="11.5" style="1"/>
    <col min="11008" max="11008" width="4.6640625" style="1" customWidth="1"/>
    <col min="11009" max="11009" width="34.1640625" style="1" customWidth="1"/>
    <col min="11010" max="11010" width="8.1640625" style="1" customWidth="1"/>
    <col min="11011" max="11011" width="10.1640625" style="1" customWidth="1"/>
    <col min="11012" max="11012" width="8.5" style="1" customWidth="1"/>
    <col min="11013" max="11013" width="9" style="1" customWidth="1"/>
    <col min="11014" max="11014" width="14.33203125" style="1" customWidth="1"/>
    <col min="11015" max="11015" width="21.6640625" style="1" customWidth="1"/>
    <col min="11016" max="11016" width="41.33203125" style="1" customWidth="1"/>
    <col min="11017" max="11017" width="40" style="1" customWidth="1"/>
    <col min="11018" max="11018" width="6.83203125" style="1" customWidth="1"/>
    <col min="11019" max="11019" width="11.5" style="1"/>
    <col min="11020" max="11020" width="12.5" style="1" customWidth="1"/>
    <col min="11021" max="11263" width="11.5" style="1"/>
    <col min="11264" max="11264" width="4.6640625" style="1" customWidth="1"/>
    <col min="11265" max="11265" width="34.1640625" style="1" customWidth="1"/>
    <col min="11266" max="11266" width="8.1640625" style="1" customWidth="1"/>
    <col min="11267" max="11267" width="10.1640625" style="1" customWidth="1"/>
    <col min="11268" max="11268" width="8.5" style="1" customWidth="1"/>
    <col min="11269" max="11269" width="9" style="1" customWidth="1"/>
    <col min="11270" max="11270" width="14.33203125" style="1" customWidth="1"/>
    <col min="11271" max="11271" width="21.6640625" style="1" customWidth="1"/>
    <col min="11272" max="11272" width="41.33203125" style="1" customWidth="1"/>
    <col min="11273" max="11273" width="40" style="1" customWidth="1"/>
    <col min="11274" max="11274" width="6.83203125" style="1" customWidth="1"/>
    <col min="11275" max="11275" width="11.5" style="1"/>
    <col min="11276" max="11276" width="12.5" style="1" customWidth="1"/>
    <col min="11277" max="11519" width="11.5" style="1"/>
    <col min="11520" max="11520" width="4.6640625" style="1" customWidth="1"/>
    <col min="11521" max="11521" width="34.1640625" style="1" customWidth="1"/>
    <col min="11522" max="11522" width="8.1640625" style="1" customWidth="1"/>
    <col min="11523" max="11523" width="10.1640625" style="1" customWidth="1"/>
    <col min="11524" max="11524" width="8.5" style="1" customWidth="1"/>
    <col min="11525" max="11525" width="9" style="1" customWidth="1"/>
    <col min="11526" max="11526" width="14.33203125" style="1" customWidth="1"/>
    <col min="11527" max="11527" width="21.6640625" style="1" customWidth="1"/>
    <col min="11528" max="11528" width="41.33203125" style="1" customWidth="1"/>
    <col min="11529" max="11529" width="40" style="1" customWidth="1"/>
    <col min="11530" max="11530" width="6.83203125" style="1" customWidth="1"/>
    <col min="11531" max="11531" width="11.5" style="1"/>
    <col min="11532" max="11532" width="12.5" style="1" customWidth="1"/>
    <col min="11533" max="11775" width="11.5" style="1"/>
    <col min="11776" max="11776" width="4.6640625" style="1" customWidth="1"/>
    <col min="11777" max="11777" width="34.1640625" style="1" customWidth="1"/>
    <col min="11778" max="11778" width="8.1640625" style="1" customWidth="1"/>
    <col min="11779" max="11779" width="10.1640625" style="1" customWidth="1"/>
    <col min="11780" max="11780" width="8.5" style="1" customWidth="1"/>
    <col min="11781" max="11781" width="9" style="1" customWidth="1"/>
    <col min="11782" max="11782" width="14.33203125" style="1" customWidth="1"/>
    <col min="11783" max="11783" width="21.6640625" style="1" customWidth="1"/>
    <col min="11784" max="11784" width="41.33203125" style="1" customWidth="1"/>
    <col min="11785" max="11785" width="40" style="1" customWidth="1"/>
    <col min="11786" max="11786" width="6.83203125" style="1" customWidth="1"/>
    <col min="11787" max="11787" width="11.5" style="1"/>
    <col min="11788" max="11788" width="12.5" style="1" customWidth="1"/>
    <col min="11789" max="12031" width="11.5" style="1"/>
    <col min="12032" max="12032" width="4.6640625" style="1" customWidth="1"/>
    <col min="12033" max="12033" width="34.1640625" style="1" customWidth="1"/>
    <col min="12034" max="12034" width="8.1640625" style="1" customWidth="1"/>
    <col min="12035" max="12035" width="10.1640625" style="1" customWidth="1"/>
    <col min="12036" max="12036" width="8.5" style="1" customWidth="1"/>
    <col min="12037" max="12037" width="9" style="1" customWidth="1"/>
    <col min="12038" max="12038" width="14.33203125" style="1" customWidth="1"/>
    <col min="12039" max="12039" width="21.6640625" style="1" customWidth="1"/>
    <col min="12040" max="12040" width="41.33203125" style="1" customWidth="1"/>
    <col min="12041" max="12041" width="40" style="1" customWidth="1"/>
    <col min="12042" max="12042" width="6.83203125" style="1" customWidth="1"/>
    <col min="12043" max="12043" width="11.5" style="1"/>
    <col min="12044" max="12044" width="12.5" style="1" customWidth="1"/>
    <col min="12045" max="12287" width="11.5" style="1"/>
    <col min="12288" max="12288" width="4.6640625" style="1" customWidth="1"/>
    <col min="12289" max="12289" width="34.1640625" style="1" customWidth="1"/>
    <col min="12290" max="12290" width="8.1640625" style="1" customWidth="1"/>
    <col min="12291" max="12291" width="10.1640625" style="1" customWidth="1"/>
    <col min="12292" max="12292" width="8.5" style="1" customWidth="1"/>
    <col min="12293" max="12293" width="9" style="1" customWidth="1"/>
    <col min="12294" max="12294" width="14.33203125" style="1" customWidth="1"/>
    <col min="12295" max="12295" width="21.6640625" style="1" customWidth="1"/>
    <col min="12296" max="12296" width="41.33203125" style="1" customWidth="1"/>
    <col min="12297" max="12297" width="40" style="1" customWidth="1"/>
    <col min="12298" max="12298" width="6.83203125" style="1" customWidth="1"/>
    <col min="12299" max="12299" width="11.5" style="1"/>
    <col min="12300" max="12300" width="12.5" style="1" customWidth="1"/>
    <col min="12301" max="12543" width="11.5" style="1"/>
    <col min="12544" max="12544" width="4.6640625" style="1" customWidth="1"/>
    <col min="12545" max="12545" width="34.1640625" style="1" customWidth="1"/>
    <col min="12546" max="12546" width="8.1640625" style="1" customWidth="1"/>
    <col min="12547" max="12547" width="10.1640625" style="1" customWidth="1"/>
    <col min="12548" max="12548" width="8.5" style="1" customWidth="1"/>
    <col min="12549" max="12549" width="9" style="1" customWidth="1"/>
    <col min="12550" max="12550" width="14.33203125" style="1" customWidth="1"/>
    <col min="12551" max="12551" width="21.6640625" style="1" customWidth="1"/>
    <col min="12552" max="12552" width="41.33203125" style="1" customWidth="1"/>
    <col min="12553" max="12553" width="40" style="1" customWidth="1"/>
    <col min="12554" max="12554" width="6.83203125" style="1" customWidth="1"/>
    <col min="12555" max="12555" width="11.5" style="1"/>
    <col min="12556" max="12556" width="12.5" style="1" customWidth="1"/>
    <col min="12557" max="12799" width="11.5" style="1"/>
    <col min="12800" max="12800" width="4.6640625" style="1" customWidth="1"/>
    <col min="12801" max="12801" width="34.1640625" style="1" customWidth="1"/>
    <col min="12802" max="12802" width="8.1640625" style="1" customWidth="1"/>
    <col min="12803" max="12803" width="10.1640625" style="1" customWidth="1"/>
    <col min="12804" max="12804" width="8.5" style="1" customWidth="1"/>
    <col min="12805" max="12805" width="9" style="1" customWidth="1"/>
    <col min="12806" max="12806" width="14.33203125" style="1" customWidth="1"/>
    <col min="12807" max="12807" width="21.6640625" style="1" customWidth="1"/>
    <col min="12808" max="12808" width="41.33203125" style="1" customWidth="1"/>
    <col min="12809" max="12809" width="40" style="1" customWidth="1"/>
    <col min="12810" max="12810" width="6.83203125" style="1" customWidth="1"/>
    <col min="12811" max="12811" width="11.5" style="1"/>
    <col min="12812" max="12812" width="12.5" style="1" customWidth="1"/>
    <col min="12813" max="13055" width="11.5" style="1"/>
    <col min="13056" max="13056" width="4.6640625" style="1" customWidth="1"/>
    <col min="13057" max="13057" width="34.1640625" style="1" customWidth="1"/>
    <col min="13058" max="13058" width="8.1640625" style="1" customWidth="1"/>
    <col min="13059" max="13059" width="10.1640625" style="1" customWidth="1"/>
    <col min="13060" max="13060" width="8.5" style="1" customWidth="1"/>
    <col min="13061" max="13061" width="9" style="1" customWidth="1"/>
    <col min="13062" max="13062" width="14.33203125" style="1" customWidth="1"/>
    <col min="13063" max="13063" width="21.6640625" style="1" customWidth="1"/>
    <col min="13064" max="13064" width="41.33203125" style="1" customWidth="1"/>
    <col min="13065" max="13065" width="40" style="1" customWidth="1"/>
    <col min="13066" max="13066" width="6.83203125" style="1" customWidth="1"/>
    <col min="13067" max="13067" width="11.5" style="1"/>
    <col min="13068" max="13068" width="12.5" style="1" customWidth="1"/>
    <col min="13069" max="13311" width="11.5" style="1"/>
    <col min="13312" max="13312" width="4.6640625" style="1" customWidth="1"/>
    <col min="13313" max="13313" width="34.1640625" style="1" customWidth="1"/>
    <col min="13314" max="13314" width="8.1640625" style="1" customWidth="1"/>
    <col min="13315" max="13315" width="10.1640625" style="1" customWidth="1"/>
    <col min="13316" max="13316" width="8.5" style="1" customWidth="1"/>
    <col min="13317" max="13317" width="9" style="1" customWidth="1"/>
    <col min="13318" max="13318" width="14.33203125" style="1" customWidth="1"/>
    <col min="13319" max="13319" width="21.6640625" style="1" customWidth="1"/>
    <col min="13320" max="13320" width="41.33203125" style="1" customWidth="1"/>
    <col min="13321" max="13321" width="40" style="1" customWidth="1"/>
    <col min="13322" max="13322" width="6.83203125" style="1" customWidth="1"/>
    <col min="13323" max="13323" width="11.5" style="1"/>
    <col min="13324" max="13324" width="12.5" style="1" customWidth="1"/>
    <col min="13325" max="13567" width="11.5" style="1"/>
    <col min="13568" max="13568" width="4.6640625" style="1" customWidth="1"/>
    <col min="13569" max="13569" width="34.1640625" style="1" customWidth="1"/>
    <col min="13570" max="13570" width="8.1640625" style="1" customWidth="1"/>
    <col min="13571" max="13571" width="10.1640625" style="1" customWidth="1"/>
    <col min="13572" max="13572" width="8.5" style="1" customWidth="1"/>
    <col min="13573" max="13573" width="9" style="1" customWidth="1"/>
    <col min="13574" max="13574" width="14.33203125" style="1" customWidth="1"/>
    <col min="13575" max="13575" width="21.6640625" style="1" customWidth="1"/>
    <col min="13576" max="13576" width="41.33203125" style="1" customWidth="1"/>
    <col min="13577" max="13577" width="40" style="1" customWidth="1"/>
    <col min="13578" max="13578" width="6.83203125" style="1" customWidth="1"/>
    <col min="13579" max="13579" width="11.5" style="1"/>
    <col min="13580" max="13580" width="12.5" style="1" customWidth="1"/>
    <col min="13581" max="13823" width="11.5" style="1"/>
    <col min="13824" max="13824" width="4.6640625" style="1" customWidth="1"/>
    <col min="13825" max="13825" width="34.1640625" style="1" customWidth="1"/>
    <col min="13826" max="13826" width="8.1640625" style="1" customWidth="1"/>
    <col min="13827" max="13827" width="10.1640625" style="1" customWidth="1"/>
    <col min="13828" max="13828" width="8.5" style="1" customWidth="1"/>
    <col min="13829" max="13829" width="9" style="1" customWidth="1"/>
    <col min="13830" max="13830" width="14.33203125" style="1" customWidth="1"/>
    <col min="13831" max="13831" width="21.6640625" style="1" customWidth="1"/>
    <col min="13832" max="13832" width="41.33203125" style="1" customWidth="1"/>
    <col min="13833" max="13833" width="40" style="1" customWidth="1"/>
    <col min="13834" max="13834" width="6.83203125" style="1" customWidth="1"/>
    <col min="13835" max="13835" width="11.5" style="1"/>
    <col min="13836" max="13836" width="12.5" style="1" customWidth="1"/>
    <col min="13837" max="14079" width="11.5" style="1"/>
    <col min="14080" max="14080" width="4.6640625" style="1" customWidth="1"/>
    <col min="14081" max="14081" width="34.1640625" style="1" customWidth="1"/>
    <col min="14082" max="14082" width="8.1640625" style="1" customWidth="1"/>
    <col min="14083" max="14083" width="10.1640625" style="1" customWidth="1"/>
    <col min="14084" max="14084" width="8.5" style="1" customWidth="1"/>
    <col min="14085" max="14085" width="9" style="1" customWidth="1"/>
    <col min="14086" max="14086" width="14.33203125" style="1" customWidth="1"/>
    <col min="14087" max="14087" width="21.6640625" style="1" customWidth="1"/>
    <col min="14088" max="14088" width="41.33203125" style="1" customWidth="1"/>
    <col min="14089" max="14089" width="40" style="1" customWidth="1"/>
    <col min="14090" max="14090" width="6.83203125" style="1" customWidth="1"/>
    <col min="14091" max="14091" width="11.5" style="1"/>
    <col min="14092" max="14092" width="12.5" style="1" customWidth="1"/>
    <col min="14093" max="14335" width="11.5" style="1"/>
    <col min="14336" max="14336" width="4.6640625" style="1" customWidth="1"/>
    <col min="14337" max="14337" width="34.1640625" style="1" customWidth="1"/>
    <col min="14338" max="14338" width="8.1640625" style="1" customWidth="1"/>
    <col min="14339" max="14339" width="10.1640625" style="1" customWidth="1"/>
    <col min="14340" max="14340" width="8.5" style="1" customWidth="1"/>
    <col min="14341" max="14341" width="9" style="1" customWidth="1"/>
    <col min="14342" max="14342" width="14.33203125" style="1" customWidth="1"/>
    <col min="14343" max="14343" width="21.6640625" style="1" customWidth="1"/>
    <col min="14344" max="14344" width="41.33203125" style="1" customWidth="1"/>
    <col min="14345" max="14345" width="40" style="1" customWidth="1"/>
    <col min="14346" max="14346" width="6.83203125" style="1" customWidth="1"/>
    <col min="14347" max="14347" width="11.5" style="1"/>
    <col min="14348" max="14348" width="12.5" style="1" customWidth="1"/>
    <col min="14349" max="14591" width="11.5" style="1"/>
    <col min="14592" max="14592" width="4.6640625" style="1" customWidth="1"/>
    <col min="14593" max="14593" width="34.1640625" style="1" customWidth="1"/>
    <col min="14594" max="14594" width="8.1640625" style="1" customWidth="1"/>
    <col min="14595" max="14595" width="10.1640625" style="1" customWidth="1"/>
    <col min="14596" max="14596" width="8.5" style="1" customWidth="1"/>
    <col min="14597" max="14597" width="9" style="1" customWidth="1"/>
    <col min="14598" max="14598" width="14.33203125" style="1" customWidth="1"/>
    <col min="14599" max="14599" width="21.6640625" style="1" customWidth="1"/>
    <col min="14600" max="14600" width="41.33203125" style="1" customWidth="1"/>
    <col min="14601" max="14601" width="40" style="1" customWidth="1"/>
    <col min="14602" max="14602" width="6.83203125" style="1" customWidth="1"/>
    <col min="14603" max="14603" width="11.5" style="1"/>
    <col min="14604" max="14604" width="12.5" style="1" customWidth="1"/>
    <col min="14605" max="14847" width="11.5" style="1"/>
    <col min="14848" max="14848" width="4.6640625" style="1" customWidth="1"/>
    <col min="14849" max="14849" width="34.1640625" style="1" customWidth="1"/>
    <col min="14850" max="14850" width="8.1640625" style="1" customWidth="1"/>
    <col min="14851" max="14851" width="10.1640625" style="1" customWidth="1"/>
    <col min="14852" max="14852" width="8.5" style="1" customWidth="1"/>
    <col min="14853" max="14853" width="9" style="1" customWidth="1"/>
    <col min="14854" max="14854" width="14.33203125" style="1" customWidth="1"/>
    <col min="14855" max="14855" width="21.6640625" style="1" customWidth="1"/>
    <col min="14856" max="14856" width="41.33203125" style="1" customWidth="1"/>
    <col min="14857" max="14857" width="40" style="1" customWidth="1"/>
    <col min="14858" max="14858" width="6.83203125" style="1" customWidth="1"/>
    <col min="14859" max="14859" width="11.5" style="1"/>
    <col min="14860" max="14860" width="12.5" style="1" customWidth="1"/>
    <col min="14861" max="15103" width="11.5" style="1"/>
    <col min="15104" max="15104" width="4.6640625" style="1" customWidth="1"/>
    <col min="15105" max="15105" width="34.1640625" style="1" customWidth="1"/>
    <col min="15106" max="15106" width="8.1640625" style="1" customWidth="1"/>
    <col min="15107" max="15107" width="10.1640625" style="1" customWidth="1"/>
    <col min="15108" max="15108" width="8.5" style="1" customWidth="1"/>
    <col min="15109" max="15109" width="9" style="1" customWidth="1"/>
    <col min="15110" max="15110" width="14.33203125" style="1" customWidth="1"/>
    <col min="15111" max="15111" width="21.6640625" style="1" customWidth="1"/>
    <col min="15112" max="15112" width="41.33203125" style="1" customWidth="1"/>
    <col min="15113" max="15113" width="40" style="1" customWidth="1"/>
    <col min="15114" max="15114" width="6.83203125" style="1" customWidth="1"/>
    <col min="15115" max="15115" width="11.5" style="1"/>
    <col min="15116" max="15116" width="12.5" style="1" customWidth="1"/>
    <col min="15117" max="15359" width="11.5" style="1"/>
    <col min="15360" max="15360" width="4.6640625" style="1" customWidth="1"/>
    <col min="15361" max="15361" width="34.1640625" style="1" customWidth="1"/>
    <col min="15362" max="15362" width="8.1640625" style="1" customWidth="1"/>
    <col min="15363" max="15363" width="10.1640625" style="1" customWidth="1"/>
    <col min="15364" max="15364" width="8.5" style="1" customWidth="1"/>
    <col min="15365" max="15365" width="9" style="1" customWidth="1"/>
    <col min="15366" max="15366" width="14.33203125" style="1" customWidth="1"/>
    <col min="15367" max="15367" width="21.6640625" style="1" customWidth="1"/>
    <col min="15368" max="15368" width="41.33203125" style="1" customWidth="1"/>
    <col min="15369" max="15369" width="40" style="1" customWidth="1"/>
    <col min="15370" max="15370" width="6.83203125" style="1" customWidth="1"/>
    <col min="15371" max="15371" width="11.5" style="1"/>
    <col min="15372" max="15372" width="12.5" style="1" customWidth="1"/>
    <col min="15373" max="15615" width="11.5" style="1"/>
    <col min="15616" max="15616" width="4.6640625" style="1" customWidth="1"/>
    <col min="15617" max="15617" width="34.1640625" style="1" customWidth="1"/>
    <col min="15618" max="15618" width="8.1640625" style="1" customWidth="1"/>
    <col min="15619" max="15619" width="10.1640625" style="1" customWidth="1"/>
    <col min="15620" max="15620" width="8.5" style="1" customWidth="1"/>
    <col min="15621" max="15621" width="9" style="1" customWidth="1"/>
    <col min="15622" max="15622" width="14.33203125" style="1" customWidth="1"/>
    <col min="15623" max="15623" width="21.6640625" style="1" customWidth="1"/>
    <col min="15624" max="15624" width="41.33203125" style="1" customWidth="1"/>
    <col min="15625" max="15625" width="40" style="1" customWidth="1"/>
    <col min="15626" max="15626" width="6.83203125" style="1" customWidth="1"/>
    <col min="15627" max="15627" width="11.5" style="1"/>
    <col min="15628" max="15628" width="12.5" style="1" customWidth="1"/>
    <col min="15629" max="15871" width="11.5" style="1"/>
    <col min="15872" max="15872" width="4.6640625" style="1" customWidth="1"/>
    <col min="15873" max="15873" width="34.1640625" style="1" customWidth="1"/>
    <col min="15874" max="15874" width="8.1640625" style="1" customWidth="1"/>
    <col min="15875" max="15875" width="10.1640625" style="1" customWidth="1"/>
    <col min="15876" max="15876" width="8.5" style="1" customWidth="1"/>
    <col min="15877" max="15877" width="9" style="1" customWidth="1"/>
    <col min="15878" max="15878" width="14.33203125" style="1" customWidth="1"/>
    <col min="15879" max="15879" width="21.6640625" style="1" customWidth="1"/>
    <col min="15880" max="15880" width="41.33203125" style="1" customWidth="1"/>
    <col min="15881" max="15881" width="40" style="1" customWidth="1"/>
    <col min="15882" max="15882" width="6.83203125" style="1" customWidth="1"/>
    <col min="15883" max="15883" width="11.5" style="1"/>
    <col min="15884" max="15884" width="12.5" style="1" customWidth="1"/>
    <col min="15885" max="16127" width="11.5" style="1"/>
    <col min="16128" max="16128" width="4.6640625" style="1" customWidth="1"/>
    <col min="16129" max="16129" width="34.1640625" style="1" customWidth="1"/>
    <col min="16130" max="16130" width="8.1640625" style="1" customWidth="1"/>
    <col min="16131" max="16131" width="10.1640625" style="1" customWidth="1"/>
    <col min="16132" max="16132" width="8.5" style="1" customWidth="1"/>
    <col min="16133" max="16133" width="9" style="1" customWidth="1"/>
    <col min="16134" max="16134" width="14.33203125" style="1" customWidth="1"/>
    <col min="16135" max="16135" width="21.6640625" style="1" customWidth="1"/>
    <col min="16136" max="16136" width="41.33203125" style="1" customWidth="1"/>
    <col min="16137" max="16137" width="40" style="1" customWidth="1"/>
    <col min="16138" max="16138" width="6.83203125" style="1" customWidth="1"/>
    <col min="16139" max="16139" width="11.5" style="1"/>
    <col min="16140" max="16140" width="12.5" style="1" customWidth="1"/>
    <col min="16141" max="16384" width="11.5" style="1"/>
  </cols>
  <sheetData>
    <row r="1" spans="2:9" ht="40.5" customHeight="1" thickBot="1">
      <c r="B1" s="91" t="s">
        <v>0</v>
      </c>
      <c r="C1" s="92"/>
      <c r="D1" s="92"/>
      <c r="E1" s="92"/>
      <c r="F1" s="92"/>
      <c r="G1" s="92"/>
      <c r="H1" s="92"/>
      <c r="I1" s="92"/>
    </row>
    <row r="2" spans="2:9" s="6" customFormat="1" ht="25" customHeight="1">
      <c r="B2" s="2" t="s">
        <v>1</v>
      </c>
      <c r="C2" s="3" t="s">
        <v>2</v>
      </c>
      <c r="D2" s="3" t="s">
        <v>3</v>
      </c>
      <c r="E2" s="3" t="s">
        <v>2</v>
      </c>
      <c r="F2" s="3" t="s">
        <v>3</v>
      </c>
      <c r="G2" s="4" t="s">
        <v>4</v>
      </c>
      <c r="H2" s="4" t="s">
        <v>5</v>
      </c>
      <c r="I2" s="5" t="s">
        <v>6</v>
      </c>
    </row>
    <row r="3" spans="2:9" s="6" customFormat="1" ht="25" customHeight="1">
      <c r="B3" s="93" t="s">
        <v>7</v>
      </c>
      <c r="C3" s="94"/>
      <c r="D3" s="94"/>
      <c r="E3" s="94"/>
      <c r="F3" s="94"/>
      <c r="G3" s="94"/>
      <c r="H3" s="94"/>
      <c r="I3" s="95"/>
    </row>
    <row r="4" spans="2:9" s="8" customFormat="1" ht="18" customHeight="1">
      <c r="B4" s="7" t="s">
        <v>8</v>
      </c>
      <c r="C4" s="96"/>
      <c r="D4" s="97"/>
      <c r="E4" s="97"/>
      <c r="F4" s="97"/>
      <c r="G4" s="97"/>
      <c r="H4" s="97"/>
      <c r="I4" s="98"/>
    </row>
    <row r="5" spans="2:9" s="53" customFormat="1" ht="18" customHeight="1">
      <c r="B5" s="50" t="s">
        <v>122</v>
      </c>
      <c r="C5" s="51">
        <v>1</v>
      </c>
      <c r="D5" s="51" t="s">
        <v>9</v>
      </c>
      <c r="E5" s="51">
        <v>51</v>
      </c>
      <c r="F5" s="51" t="s">
        <v>10</v>
      </c>
      <c r="G5" s="45">
        <v>350</v>
      </c>
      <c r="H5" s="52">
        <f>C5*E5*G5</f>
        <v>17850</v>
      </c>
      <c r="I5" s="99" t="s">
        <v>120</v>
      </c>
    </row>
    <row r="6" spans="2:9" s="53" customFormat="1" ht="18" customHeight="1">
      <c r="B6" s="50" t="s">
        <v>123</v>
      </c>
      <c r="C6" s="51">
        <v>1</v>
      </c>
      <c r="D6" s="51" t="s">
        <v>9</v>
      </c>
      <c r="E6" s="51">
        <v>53</v>
      </c>
      <c r="F6" s="51" t="s">
        <v>10</v>
      </c>
      <c r="G6" s="45">
        <v>350</v>
      </c>
      <c r="H6" s="52">
        <f>C6*E6*G6</f>
        <v>18550</v>
      </c>
      <c r="I6" s="100"/>
    </row>
    <row r="7" spans="2:9" s="53" customFormat="1" ht="18" customHeight="1">
      <c r="B7" s="50" t="s">
        <v>124</v>
      </c>
      <c r="C7" s="51">
        <v>1</v>
      </c>
      <c r="D7" s="51" t="s">
        <v>9</v>
      </c>
      <c r="E7" s="51">
        <v>2</v>
      </c>
      <c r="F7" s="51" t="s">
        <v>10</v>
      </c>
      <c r="G7" s="45">
        <v>350</v>
      </c>
      <c r="H7" s="52">
        <f>C7*E7*G7</f>
        <v>700</v>
      </c>
      <c r="I7" s="101"/>
    </row>
    <row r="8" spans="2:9" s="13" customFormat="1" ht="18" customHeight="1">
      <c r="B8" s="10"/>
      <c r="C8" s="88" t="s">
        <v>5</v>
      </c>
      <c r="D8" s="89"/>
      <c r="E8" s="89"/>
      <c r="F8" s="89"/>
      <c r="G8" s="90"/>
      <c r="H8" s="11">
        <f>SUM(H5:H7)</f>
        <v>37100</v>
      </c>
      <c r="I8" s="12"/>
    </row>
    <row r="9" spans="2:9" s="8" customFormat="1" ht="18" customHeight="1">
      <c r="B9" s="7" t="s">
        <v>11</v>
      </c>
      <c r="C9" s="96"/>
      <c r="D9" s="97"/>
      <c r="E9" s="97"/>
      <c r="F9" s="97"/>
      <c r="G9" s="97"/>
      <c r="H9" s="97"/>
      <c r="I9" s="98"/>
    </row>
    <row r="10" spans="2:9" s="53" customFormat="1" ht="18" customHeight="1">
      <c r="B10" s="50" t="s">
        <v>94</v>
      </c>
      <c r="C10" s="51">
        <v>1</v>
      </c>
      <c r="D10" s="51" t="s">
        <v>9</v>
      </c>
      <c r="E10" s="51">
        <v>18</v>
      </c>
      <c r="F10" s="51" t="s">
        <v>10</v>
      </c>
      <c r="G10" s="45">
        <v>688</v>
      </c>
      <c r="H10" s="52">
        <f>C10*E10*G10</f>
        <v>12384</v>
      </c>
      <c r="I10" s="99" t="s">
        <v>104</v>
      </c>
    </row>
    <row r="11" spans="2:9" s="53" customFormat="1" ht="18" customHeight="1">
      <c r="B11" s="50" t="s">
        <v>95</v>
      </c>
      <c r="C11" s="51">
        <v>1</v>
      </c>
      <c r="D11" s="51" t="s">
        <v>9</v>
      </c>
      <c r="E11" s="51">
        <v>16</v>
      </c>
      <c r="F11" s="51" t="s">
        <v>10</v>
      </c>
      <c r="G11" s="45">
        <v>668</v>
      </c>
      <c r="H11" s="52">
        <f>C11*E11*G11</f>
        <v>10688</v>
      </c>
      <c r="I11" s="100"/>
    </row>
    <row r="12" spans="2:9" s="53" customFormat="1" ht="18" customHeight="1">
      <c r="B12" s="50" t="s">
        <v>96</v>
      </c>
      <c r="C12" s="51">
        <v>1</v>
      </c>
      <c r="D12" s="51" t="s">
        <v>9</v>
      </c>
      <c r="E12" s="51">
        <v>6</v>
      </c>
      <c r="F12" s="51" t="s">
        <v>10</v>
      </c>
      <c r="G12" s="45">
        <v>688</v>
      </c>
      <c r="H12" s="52">
        <f>C12*E12*G12</f>
        <v>4128</v>
      </c>
      <c r="I12" s="100"/>
    </row>
    <row r="13" spans="2:9" s="53" customFormat="1" ht="18" customHeight="1">
      <c r="B13" s="50" t="s">
        <v>97</v>
      </c>
      <c r="C13" s="51">
        <v>1</v>
      </c>
      <c r="D13" s="51" t="s">
        <v>9</v>
      </c>
      <c r="E13" s="51">
        <v>4</v>
      </c>
      <c r="F13" s="51" t="s">
        <v>10</v>
      </c>
      <c r="G13" s="45">
        <v>668</v>
      </c>
      <c r="H13" s="52">
        <f>C13*E13*G13</f>
        <v>2672</v>
      </c>
      <c r="I13" s="101"/>
    </row>
    <row r="14" spans="2:9" s="13" customFormat="1" ht="18" customHeight="1">
      <c r="B14" s="10"/>
      <c r="C14" s="88" t="s">
        <v>5</v>
      </c>
      <c r="D14" s="89"/>
      <c r="E14" s="89"/>
      <c r="F14" s="89"/>
      <c r="G14" s="90"/>
      <c r="H14" s="11">
        <f>SUM(H10:H13)</f>
        <v>29872</v>
      </c>
      <c r="I14" s="12"/>
    </row>
    <row r="15" spans="2:9" s="13" customFormat="1" ht="18" customHeight="1">
      <c r="B15" s="75" t="s">
        <v>76</v>
      </c>
      <c r="C15" s="74"/>
      <c r="D15" s="74"/>
      <c r="E15" s="74"/>
      <c r="F15" s="74"/>
      <c r="G15" s="74"/>
      <c r="H15" s="48"/>
      <c r="I15" s="49"/>
    </row>
    <row r="16" spans="2:9" s="56" customFormat="1" ht="18" customHeight="1">
      <c r="B16" s="55" t="s">
        <v>77</v>
      </c>
      <c r="C16" s="51">
        <v>1</v>
      </c>
      <c r="D16" s="51" t="s">
        <v>9</v>
      </c>
      <c r="E16" s="51">
        <v>3</v>
      </c>
      <c r="F16" s="51" t="s">
        <v>10</v>
      </c>
      <c r="G16" s="45">
        <v>343</v>
      </c>
      <c r="H16" s="52">
        <f>C16*E16*G16</f>
        <v>1029</v>
      </c>
      <c r="I16" s="67" t="s">
        <v>106</v>
      </c>
    </row>
    <row r="17" spans="2:10" s="13" customFormat="1" ht="18" customHeight="1">
      <c r="B17" s="47"/>
      <c r="C17" s="88" t="s">
        <v>5</v>
      </c>
      <c r="D17" s="89"/>
      <c r="E17" s="89"/>
      <c r="F17" s="89"/>
      <c r="G17" s="90"/>
      <c r="H17" s="11">
        <f>H16</f>
        <v>1029</v>
      </c>
      <c r="I17" s="49"/>
    </row>
    <row r="18" spans="2:10" ht="18" customHeight="1">
      <c r="B18" s="93" t="s">
        <v>12</v>
      </c>
      <c r="C18" s="94"/>
      <c r="D18" s="94"/>
      <c r="E18" s="94"/>
      <c r="F18" s="94"/>
      <c r="G18" s="94"/>
      <c r="H18" s="94"/>
      <c r="I18" s="95"/>
      <c r="J18" s="14"/>
    </row>
    <row r="19" spans="2:10" s="58" customFormat="1" ht="18" customHeight="1">
      <c r="B19" s="42" t="s">
        <v>13</v>
      </c>
      <c r="C19" s="44">
        <v>40</v>
      </c>
      <c r="D19" s="44" t="s">
        <v>14</v>
      </c>
      <c r="E19" s="44">
        <v>1</v>
      </c>
      <c r="F19" s="44" t="s">
        <v>15</v>
      </c>
      <c r="G19" s="45">
        <v>178</v>
      </c>
      <c r="H19" s="45">
        <v>7120</v>
      </c>
      <c r="I19" s="68" t="s">
        <v>120</v>
      </c>
      <c r="J19" s="57"/>
    </row>
    <row r="20" spans="2:10" s="58" customFormat="1" ht="18" customHeight="1">
      <c r="B20" s="42" t="s">
        <v>16</v>
      </c>
      <c r="C20" s="44">
        <v>7</v>
      </c>
      <c r="D20" s="44" t="s">
        <v>17</v>
      </c>
      <c r="E20" s="44">
        <v>1</v>
      </c>
      <c r="F20" s="44" t="s">
        <v>15</v>
      </c>
      <c r="G20" s="45">
        <v>1465.2850000000001</v>
      </c>
      <c r="H20" s="45">
        <f t="shared" ref="H20:H25" si="0">G20*E20*C20</f>
        <v>10256.995000000001</v>
      </c>
      <c r="I20" s="69" t="s">
        <v>107</v>
      </c>
      <c r="J20" s="57"/>
    </row>
    <row r="21" spans="2:10" s="58" customFormat="1" ht="18" customHeight="1">
      <c r="B21" s="42" t="s">
        <v>18</v>
      </c>
      <c r="C21" s="44">
        <v>4</v>
      </c>
      <c r="D21" s="44" t="s">
        <v>17</v>
      </c>
      <c r="E21" s="44">
        <v>1</v>
      </c>
      <c r="F21" s="44" t="s">
        <v>15</v>
      </c>
      <c r="G21" s="45">
        <v>992.25</v>
      </c>
      <c r="H21" s="45">
        <f t="shared" si="0"/>
        <v>3969</v>
      </c>
      <c r="I21" s="69" t="s">
        <v>108</v>
      </c>
      <c r="J21" s="57"/>
    </row>
    <row r="22" spans="2:10" s="58" customFormat="1" ht="18" customHeight="1">
      <c r="B22" s="42" t="s">
        <v>72</v>
      </c>
      <c r="C22" s="44">
        <v>1</v>
      </c>
      <c r="D22" s="44" t="s">
        <v>17</v>
      </c>
      <c r="E22" s="44">
        <v>1</v>
      </c>
      <c r="F22" s="44" t="s">
        <v>15</v>
      </c>
      <c r="G22" s="45">
        <v>2300</v>
      </c>
      <c r="H22" s="45">
        <f t="shared" si="0"/>
        <v>2300</v>
      </c>
      <c r="I22" s="69" t="s">
        <v>125</v>
      </c>
      <c r="J22" s="57"/>
    </row>
    <row r="23" spans="2:10" s="58" customFormat="1" ht="18" customHeight="1">
      <c r="B23" s="42" t="s">
        <v>73</v>
      </c>
      <c r="C23" s="44">
        <v>1</v>
      </c>
      <c r="D23" s="44" t="s">
        <v>75</v>
      </c>
      <c r="E23" s="44">
        <v>1</v>
      </c>
      <c r="F23" s="44" t="s">
        <v>15</v>
      </c>
      <c r="G23" s="45">
        <v>1214</v>
      </c>
      <c r="H23" s="45">
        <f t="shared" si="0"/>
        <v>1214</v>
      </c>
      <c r="I23" s="69" t="s">
        <v>126</v>
      </c>
      <c r="J23" s="57"/>
    </row>
    <row r="24" spans="2:10" s="58" customFormat="1" ht="18" customHeight="1">
      <c r="B24" s="42" t="s">
        <v>74</v>
      </c>
      <c r="C24" s="44">
        <v>1</v>
      </c>
      <c r="D24" s="44" t="s">
        <v>75</v>
      </c>
      <c r="E24" s="44">
        <v>1</v>
      </c>
      <c r="F24" s="44" t="s">
        <v>15</v>
      </c>
      <c r="G24" s="45">
        <v>1300</v>
      </c>
      <c r="H24" s="45">
        <f t="shared" si="0"/>
        <v>1300</v>
      </c>
      <c r="I24" s="69" t="s">
        <v>127</v>
      </c>
      <c r="J24" s="57"/>
    </row>
    <row r="25" spans="2:10" s="58" customFormat="1" ht="18" customHeight="1">
      <c r="B25" s="42" t="s">
        <v>19</v>
      </c>
      <c r="C25" s="44">
        <v>5</v>
      </c>
      <c r="D25" s="44" t="s">
        <v>17</v>
      </c>
      <c r="E25" s="44">
        <v>1</v>
      </c>
      <c r="F25" s="44" t="s">
        <v>15</v>
      </c>
      <c r="G25" s="45">
        <v>1557.2</v>
      </c>
      <c r="H25" s="45">
        <f t="shared" si="0"/>
        <v>7786</v>
      </c>
      <c r="I25" s="69" t="s">
        <v>118</v>
      </c>
      <c r="J25" s="57"/>
    </row>
    <row r="26" spans="2:10" s="13" customFormat="1" ht="18" customHeight="1">
      <c r="B26" s="10"/>
      <c r="C26" s="88" t="s">
        <v>5</v>
      </c>
      <c r="D26" s="89"/>
      <c r="E26" s="89"/>
      <c r="F26" s="89"/>
      <c r="G26" s="90"/>
      <c r="H26" s="11">
        <f>SUM(H19:H25)</f>
        <v>33945.995000000003</v>
      </c>
      <c r="I26" s="12"/>
    </row>
    <row r="27" spans="2:10" ht="18" customHeight="1">
      <c r="B27" s="16" t="s">
        <v>20</v>
      </c>
      <c r="C27" s="84"/>
      <c r="D27" s="18"/>
      <c r="E27" s="18"/>
      <c r="F27" s="18"/>
      <c r="G27" s="18"/>
      <c r="H27" s="18"/>
      <c r="I27" s="19"/>
    </row>
    <row r="28" spans="2:10" s="58" customFormat="1" ht="18" customHeight="1">
      <c r="B28" s="59" t="s">
        <v>21</v>
      </c>
      <c r="C28" s="44">
        <v>1</v>
      </c>
      <c r="D28" s="44" t="s">
        <v>15</v>
      </c>
      <c r="E28" s="44">
        <v>0</v>
      </c>
      <c r="F28" s="44" t="s">
        <v>22</v>
      </c>
      <c r="G28" s="45">
        <v>200</v>
      </c>
      <c r="H28" s="60">
        <f>C28*E28*G28</f>
        <v>0</v>
      </c>
      <c r="I28" s="116" t="s">
        <v>109</v>
      </c>
    </row>
    <row r="29" spans="2:10" s="58" customFormat="1" ht="18" customHeight="1">
      <c r="B29" s="110" t="s">
        <v>23</v>
      </c>
      <c r="C29" s="111">
        <v>1</v>
      </c>
      <c r="D29" s="111" t="s">
        <v>15</v>
      </c>
      <c r="E29" s="111">
        <v>0</v>
      </c>
      <c r="F29" s="111" t="s">
        <v>22</v>
      </c>
      <c r="G29" s="112">
        <v>500</v>
      </c>
      <c r="H29" s="113">
        <f t="shared" ref="H29:H43" si="1">C29*E29*G29</f>
        <v>0</v>
      </c>
      <c r="I29" s="117"/>
    </row>
    <row r="30" spans="2:10" s="58" customFormat="1" ht="18" customHeight="1">
      <c r="B30" s="110" t="s">
        <v>80</v>
      </c>
      <c r="C30" s="111">
        <v>1</v>
      </c>
      <c r="D30" s="111" t="s">
        <v>15</v>
      </c>
      <c r="E30" s="111">
        <v>4</v>
      </c>
      <c r="F30" s="111" t="s">
        <v>22</v>
      </c>
      <c r="G30" s="112">
        <v>500</v>
      </c>
      <c r="H30" s="113">
        <f t="shared" si="1"/>
        <v>2000</v>
      </c>
      <c r="I30" s="117"/>
    </row>
    <row r="31" spans="2:10" s="58" customFormat="1" ht="18" customHeight="1">
      <c r="B31" s="110" t="s">
        <v>90</v>
      </c>
      <c r="C31" s="111">
        <v>1</v>
      </c>
      <c r="D31" s="111" t="s">
        <v>86</v>
      </c>
      <c r="E31" s="111">
        <v>3</v>
      </c>
      <c r="F31" s="111" t="s">
        <v>89</v>
      </c>
      <c r="G31" s="112">
        <v>1600</v>
      </c>
      <c r="H31" s="113">
        <f>G31*E31*C31</f>
        <v>4800</v>
      </c>
      <c r="I31" s="117"/>
    </row>
    <row r="32" spans="2:10" s="58" customFormat="1" ht="18" customHeight="1">
      <c r="B32" s="110" t="s">
        <v>81</v>
      </c>
      <c r="C32" s="111">
        <v>1</v>
      </c>
      <c r="D32" s="111" t="s">
        <v>15</v>
      </c>
      <c r="E32" s="111">
        <v>1</v>
      </c>
      <c r="F32" s="111" t="s">
        <v>22</v>
      </c>
      <c r="G32" s="112">
        <v>2000</v>
      </c>
      <c r="H32" s="113">
        <f t="shared" si="1"/>
        <v>2000</v>
      </c>
      <c r="I32" s="117"/>
    </row>
    <row r="33" spans="2:9" s="58" customFormat="1" ht="18" customHeight="1">
      <c r="B33" s="110" t="s">
        <v>24</v>
      </c>
      <c r="C33" s="111">
        <v>1</v>
      </c>
      <c r="D33" s="111" t="s">
        <v>15</v>
      </c>
      <c r="E33" s="111">
        <v>7</v>
      </c>
      <c r="F33" s="111" t="s">
        <v>22</v>
      </c>
      <c r="G33" s="112">
        <v>100</v>
      </c>
      <c r="H33" s="113">
        <f t="shared" si="1"/>
        <v>700</v>
      </c>
      <c r="I33" s="117"/>
    </row>
    <row r="34" spans="2:9" s="58" customFormat="1" ht="18" customHeight="1">
      <c r="B34" s="110" t="s">
        <v>83</v>
      </c>
      <c r="C34" s="111">
        <v>1</v>
      </c>
      <c r="D34" s="111" t="s">
        <v>15</v>
      </c>
      <c r="E34" s="111">
        <v>4</v>
      </c>
      <c r="F34" s="111" t="s">
        <v>22</v>
      </c>
      <c r="G34" s="112">
        <v>100</v>
      </c>
      <c r="H34" s="113">
        <f t="shared" si="1"/>
        <v>400</v>
      </c>
      <c r="I34" s="117"/>
    </row>
    <row r="35" spans="2:9" s="58" customFormat="1" ht="18" customHeight="1">
      <c r="B35" s="110" t="s">
        <v>82</v>
      </c>
      <c r="C35" s="111">
        <v>1</v>
      </c>
      <c r="D35" s="111" t="s">
        <v>15</v>
      </c>
      <c r="E35" s="111">
        <v>1</v>
      </c>
      <c r="F35" s="111" t="s">
        <v>22</v>
      </c>
      <c r="G35" s="112">
        <v>1000</v>
      </c>
      <c r="H35" s="113">
        <f t="shared" si="1"/>
        <v>1000</v>
      </c>
      <c r="I35" s="117"/>
    </row>
    <row r="36" spans="2:9" s="56" customFormat="1" ht="18" customHeight="1">
      <c r="B36" s="114" t="s">
        <v>25</v>
      </c>
      <c r="C36" s="111">
        <v>1</v>
      </c>
      <c r="D36" s="111" t="s">
        <v>15</v>
      </c>
      <c r="E36" s="111">
        <v>7</v>
      </c>
      <c r="F36" s="111" t="s">
        <v>22</v>
      </c>
      <c r="G36" s="112">
        <v>450</v>
      </c>
      <c r="H36" s="113">
        <f t="shared" si="1"/>
        <v>3150</v>
      </c>
      <c r="I36" s="117"/>
    </row>
    <row r="37" spans="2:9" s="56" customFormat="1" ht="18" customHeight="1">
      <c r="B37" s="114" t="s">
        <v>26</v>
      </c>
      <c r="C37" s="111">
        <v>6</v>
      </c>
      <c r="D37" s="111" t="s">
        <v>15</v>
      </c>
      <c r="E37" s="111">
        <v>1</v>
      </c>
      <c r="F37" s="111" t="s">
        <v>27</v>
      </c>
      <c r="G37" s="112">
        <v>2500</v>
      </c>
      <c r="H37" s="113">
        <f t="shared" si="1"/>
        <v>15000</v>
      </c>
      <c r="I37" s="117"/>
    </row>
    <row r="38" spans="2:9" s="56" customFormat="1" ht="18" customHeight="1">
      <c r="B38" s="114" t="s">
        <v>28</v>
      </c>
      <c r="C38" s="111">
        <v>1</v>
      </c>
      <c r="D38" s="111" t="s">
        <v>15</v>
      </c>
      <c r="E38" s="111">
        <v>0</v>
      </c>
      <c r="F38" s="111" t="s">
        <v>22</v>
      </c>
      <c r="G38" s="112">
        <v>700</v>
      </c>
      <c r="H38" s="113">
        <f t="shared" si="1"/>
        <v>0</v>
      </c>
      <c r="I38" s="117"/>
    </row>
    <row r="39" spans="2:9" s="56" customFormat="1" ht="18" customHeight="1">
      <c r="B39" s="114" t="s">
        <v>88</v>
      </c>
      <c r="C39" s="111">
        <v>1</v>
      </c>
      <c r="D39" s="111" t="s">
        <v>86</v>
      </c>
      <c r="E39" s="111">
        <v>1</v>
      </c>
      <c r="F39" s="111" t="s">
        <v>89</v>
      </c>
      <c r="G39" s="112">
        <v>2000</v>
      </c>
      <c r="H39" s="113">
        <f t="shared" si="1"/>
        <v>2000</v>
      </c>
      <c r="I39" s="117"/>
    </row>
    <row r="40" spans="2:9" s="56" customFormat="1" ht="18" customHeight="1">
      <c r="B40" s="114" t="s">
        <v>29</v>
      </c>
      <c r="C40" s="111">
        <v>1</v>
      </c>
      <c r="D40" s="111" t="s">
        <v>15</v>
      </c>
      <c r="E40" s="111">
        <v>1</v>
      </c>
      <c r="F40" s="111" t="s">
        <v>22</v>
      </c>
      <c r="G40" s="112">
        <v>2500</v>
      </c>
      <c r="H40" s="113">
        <f t="shared" si="1"/>
        <v>2500</v>
      </c>
      <c r="I40" s="117"/>
    </row>
    <row r="41" spans="2:9" s="56" customFormat="1" ht="18" customHeight="1">
      <c r="B41" s="114" t="s">
        <v>85</v>
      </c>
      <c r="C41" s="111">
        <v>1</v>
      </c>
      <c r="D41" s="111" t="s">
        <v>86</v>
      </c>
      <c r="E41" s="111">
        <v>2</v>
      </c>
      <c r="F41" s="111" t="s">
        <v>87</v>
      </c>
      <c r="G41" s="112">
        <v>2500</v>
      </c>
      <c r="H41" s="113">
        <f t="shared" si="1"/>
        <v>5000</v>
      </c>
      <c r="I41" s="117"/>
    </row>
    <row r="42" spans="2:9" s="56" customFormat="1" ht="18" customHeight="1">
      <c r="B42" s="114" t="s">
        <v>30</v>
      </c>
      <c r="C42" s="111">
        <v>1</v>
      </c>
      <c r="D42" s="111" t="s">
        <v>15</v>
      </c>
      <c r="E42" s="111">
        <v>1</v>
      </c>
      <c r="F42" s="111" t="s">
        <v>27</v>
      </c>
      <c r="G42" s="112">
        <v>4000</v>
      </c>
      <c r="H42" s="113">
        <f t="shared" si="1"/>
        <v>4000</v>
      </c>
      <c r="I42" s="117"/>
    </row>
    <row r="43" spans="2:9" s="56" customFormat="1" ht="18" customHeight="1">
      <c r="B43" s="114" t="s">
        <v>84</v>
      </c>
      <c r="C43" s="111">
        <v>1</v>
      </c>
      <c r="D43" s="111" t="s">
        <v>15</v>
      </c>
      <c r="E43" s="111">
        <v>1</v>
      </c>
      <c r="F43" s="111" t="s">
        <v>27</v>
      </c>
      <c r="G43" s="115">
        <v>2800</v>
      </c>
      <c r="H43" s="113">
        <f t="shared" si="1"/>
        <v>2800</v>
      </c>
      <c r="I43" s="117"/>
    </row>
    <row r="44" spans="2:9" s="13" customFormat="1" ht="18" customHeight="1">
      <c r="B44" s="7" t="s">
        <v>143</v>
      </c>
      <c r="C44" s="74"/>
      <c r="D44" s="74"/>
      <c r="E44" s="74"/>
      <c r="F44" s="74"/>
      <c r="G44" s="74"/>
      <c r="H44" s="48"/>
      <c r="I44" s="117"/>
    </row>
    <row r="45" spans="2:9" s="46" customFormat="1" ht="18" customHeight="1">
      <c r="B45" s="42" t="s">
        <v>38</v>
      </c>
      <c r="C45" s="43">
        <v>36</v>
      </c>
      <c r="D45" s="44" t="s">
        <v>33</v>
      </c>
      <c r="E45" s="44">
        <v>1</v>
      </c>
      <c r="F45" s="44" t="s">
        <v>15</v>
      </c>
      <c r="G45" s="45">
        <v>300</v>
      </c>
      <c r="H45" s="45">
        <f>C45*E45*G45</f>
        <v>10800</v>
      </c>
      <c r="I45" s="117"/>
    </row>
    <row r="46" spans="2:9" s="46" customFormat="1" ht="18" customHeight="1">
      <c r="B46" s="42" t="s">
        <v>39</v>
      </c>
      <c r="C46" s="43">
        <v>36</v>
      </c>
      <c r="D46" s="44" t="s">
        <v>33</v>
      </c>
      <c r="E46" s="44">
        <v>1</v>
      </c>
      <c r="F46" s="44" t="s">
        <v>15</v>
      </c>
      <c r="G46" s="45">
        <v>200</v>
      </c>
      <c r="H46" s="45">
        <f>C46*E46*G46</f>
        <v>7200</v>
      </c>
      <c r="I46" s="117"/>
    </row>
    <row r="47" spans="2:9" s="46" customFormat="1" ht="18" customHeight="1">
      <c r="B47" s="42" t="s">
        <v>51</v>
      </c>
      <c r="C47" s="43">
        <v>2</v>
      </c>
      <c r="D47" s="44" t="s">
        <v>52</v>
      </c>
      <c r="E47" s="44">
        <v>2</v>
      </c>
      <c r="F47" s="44" t="s">
        <v>15</v>
      </c>
      <c r="G47" s="45">
        <v>600</v>
      </c>
      <c r="H47" s="45">
        <f>C47*E47*G47</f>
        <v>2400</v>
      </c>
      <c r="I47" s="117"/>
    </row>
    <row r="48" spans="2:9" s="46" customFormat="1" ht="18" customHeight="1">
      <c r="B48" s="85" t="s">
        <v>67</v>
      </c>
      <c r="C48" s="79">
        <v>1</v>
      </c>
      <c r="D48" s="79" t="s">
        <v>128</v>
      </c>
      <c r="E48" s="79">
        <v>1</v>
      </c>
      <c r="F48" s="76" t="s">
        <v>129</v>
      </c>
      <c r="G48" s="80" t="s">
        <v>132</v>
      </c>
      <c r="H48" s="45">
        <v>2500</v>
      </c>
      <c r="I48" s="117"/>
    </row>
    <row r="49" spans="2:9" s="46" customFormat="1" ht="18" customHeight="1">
      <c r="B49" s="85" t="s">
        <v>71</v>
      </c>
      <c r="C49" s="79">
        <v>6</v>
      </c>
      <c r="D49" s="79" t="s">
        <v>130</v>
      </c>
      <c r="E49" s="81">
        <v>1</v>
      </c>
      <c r="F49" s="44" t="s">
        <v>131</v>
      </c>
      <c r="G49" s="45" t="s">
        <v>132</v>
      </c>
      <c r="H49" s="45">
        <v>350</v>
      </c>
      <c r="I49" s="117"/>
    </row>
    <row r="50" spans="2:9" s="46" customFormat="1" ht="18" customHeight="1">
      <c r="B50" s="85" t="s">
        <v>142</v>
      </c>
      <c r="C50" s="79">
        <v>1</v>
      </c>
      <c r="D50" s="79" t="s">
        <v>130</v>
      </c>
      <c r="E50" s="81">
        <v>1</v>
      </c>
      <c r="F50" s="44" t="s">
        <v>131</v>
      </c>
      <c r="G50" s="45" t="s">
        <v>132</v>
      </c>
      <c r="H50" s="45">
        <v>590</v>
      </c>
      <c r="I50" s="117"/>
    </row>
    <row r="51" spans="2:9" s="46" customFormat="1" ht="18" customHeight="1">
      <c r="B51" s="85" t="s">
        <v>79</v>
      </c>
      <c r="C51" s="79">
        <v>1</v>
      </c>
      <c r="D51" s="79" t="s">
        <v>133</v>
      </c>
      <c r="E51" s="82">
        <v>10</v>
      </c>
      <c r="F51" s="44" t="s">
        <v>134</v>
      </c>
      <c r="G51" s="80" t="s">
        <v>132</v>
      </c>
      <c r="H51" s="45">
        <v>480</v>
      </c>
      <c r="I51" s="117"/>
    </row>
    <row r="52" spans="2:9" s="46" customFormat="1" ht="18" customHeight="1">
      <c r="B52" s="86" t="s">
        <v>135</v>
      </c>
      <c r="C52" s="83">
        <v>10</v>
      </c>
      <c r="D52" s="79" t="s">
        <v>134</v>
      </c>
      <c r="E52" s="44">
        <v>1</v>
      </c>
      <c r="F52" s="44" t="s">
        <v>15</v>
      </c>
      <c r="G52" s="45">
        <v>8</v>
      </c>
      <c r="H52" s="45">
        <f>C52*E52*G52</f>
        <v>80</v>
      </c>
      <c r="I52" s="117"/>
    </row>
    <row r="53" spans="2:9" s="46" customFormat="1" ht="18" customHeight="1">
      <c r="B53" s="86" t="s">
        <v>136</v>
      </c>
      <c r="C53" s="83">
        <v>9</v>
      </c>
      <c r="D53" s="79" t="s">
        <v>134</v>
      </c>
      <c r="E53" s="44">
        <v>1</v>
      </c>
      <c r="F53" s="44" t="s">
        <v>15</v>
      </c>
      <c r="G53" s="45">
        <v>25</v>
      </c>
      <c r="H53" s="45">
        <f t="shared" ref="H53:H58" si="2">C53*E53*G53</f>
        <v>225</v>
      </c>
      <c r="I53" s="117"/>
    </row>
    <row r="54" spans="2:9" s="46" customFormat="1" ht="18" customHeight="1">
      <c r="B54" s="86" t="s">
        <v>137</v>
      </c>
      <c r="C54" s="83">
        <v>9</v>
      </c>
      <c r="D54" s="79" t="s">
        <v>134</v>
      </c>
      <c r="E54" s="44">
        <v>1</v>
      </c>
      <c r="F54" s="44" t="s">
        <v>15</v>
      </c>
      <c r="G54" s="45">
        <v>30</v>
      </c>
      <c r="H54" s="45">
        <f t="shared" si="2"/>
        <v>270</v>
      </c>
      <c r="I54" s="117"/>
    </row>
    <row r="55" spans="2:9" s="46" customFormat="1" ht="18" customHeight="1">
      <c r="B55" s="86" t="s">
        <v>138</v>
      </c>
      <c r="C55" s="83">
        <v>9</v>
      </c>
      <c r="D55" s="79" t="s">
        <v>134</v>
      </c>
      <c r="E55" s="44">
        <v>1</v>
      </c>
      <c r="F55" s="44" t="s">
        <v>15</v>
      </c>
      <c r="G55" s="45">
        <v>30</v>
      </c>
      <c r="H55" s="45">
        <f t="shared" si="2"/>
        <v>270</v>
      </c>
      <c r="I55" s="117"/>
    </row>
    <row r="56" spans="2:9" s="46" customFormat="1" ht="18" customHeight="1">
      <c r="B56" s="86" t="s">
        <v>139</v>
      </c>
      <c r="C56" s="83">
        <v>13</v>
      </c>
      <c r="D56" s="79" t="s">
        <v>134</v>
      </c>
      <c r="E56" s="44">
        <v>1</v>
      </c>
      <c r="F56" s="44" t="s">
        <v>15</v>
      </c>
      <c r="G56" s="45">
        <v>30</v>
      </c>
      <c r="H56" s="45">
        <f t="shared" si="2"/>
        <v>390</v>
      </c>
      <c r="I56" s="117"/>
    </row>
    <row r="57" spans="2:9" s="46" customFormat="1" ht="18" customHeight="1">
      <c r="B57" s="86" t="s">
        <v>140</v>
      </c>
      <c r="C57" s="83">
        <v>11</v>
      </c>
      <c r="D57" s="79" t="s">
        <v>134</v>
      </c>
      <c r="E57" s="44">
        <v>1</v>
      </c>
      <c r="F57" s="44" t="s">
        <v>15</v>
      </c>
      <c r="G57" s="45">
        <v>35</v>
      </c>
      <c r="H57" s="45">
        <f t="shared" si="2"/>
        <v>385</v>
      </c>
      <c r="I57" s="117"/>
    </row>
    <row r="58" spans="2:9" s="46" customFormat="1" ht="18" customHeight="1">
      <c r="B58" s="86" t="s">
        <v>141</v>
      </c>
      <c r="C58" s="83">
        <v>9</v>
      </c>
      <c r="D58" s="79" t="s">
        <v>134</v>
      </c>
      <c r="E58" s="44">
        <v>1</v>
      </c>
      <c r="F58" s="44" t="s">
        <v>15</v>
      </c>
      <c r="G58" s="45">
        <v>10</v>
      </c>
      <c r="H58" s="45">
        <f t="shared" si="2"/>
        <v>90</v>
      </c>
      <c r="I58" s="118"/>
    </row>
    <row r="59" spans="2:9" s="46" customFormat="1" ht="18" customHeight="1">
      <c r="B59" s="55"/>
      <c r="C59" s="88" t="s">
        <v>5</v>
      </c>
      <c r="D59" s="89"/>
      <c r="E59" s="89"/>
      <c r="F59" s="89"/>
      <c r="G59" s="90"/>
      <c r="H59" s="77">
        <f>SUM(H28:H58)</f>
        <v>71380</v>
      </c>
      <c r="I59" s="78"/>
    </row>
    <row r="60" spans="2:9" s="46" customFormat="1" ht="18" customHeight="1">
      <c r="B60" s="55"/>
      <c r="C60" s="74"/>
      <c r="D60" s="74"/>
      <c r="E60" s="74"/>
      <c r="F60" s="74"/>
      <c r="G60" s="74"/>
      <c r="H60" s="77"/>
      <c r="I60" s="78"/>
    </row>
    <row r="61" spans="2:9" s="20" customFormat="1" ht="18" customHeight="1">
      <c r="B61" s="93" t="s">
        <v>31</v>
      </c>
      <c r="C61" s="94"/>
      <c r="D61" s="94"/>
      <c r="E61" s="94"/>
      <c r="F61" s="94"/>
      <c r="G61" s="94"/>
      <c r="H61" s="94"/>
      <c r="I61" s="95"/>
    </row>
    <row r="62" spans="2:9" s="20" customFormat="1" ht="18" customHeight="1">
      <c r="B62" s="93" t="s">
        <v>32</v>
      </c>
      <c r="C62" s="94"/>
      <c r="D62" s="94"/>
      <c r="E62" s="94"/>
      <c r="F62" s="94"/>
      <c r="G62" s="94"/>
      <c r="H62" s="94"/>
      <c r="I62" s="95"/>
    </row>
    <row r="63" spans="2:9" s="46" customFormat="1" ht="18" customHeight="1">
      <c r="B63" s="42" t="s">
        <v>92</v>
      </c>
      <c r="C63" s="44">
        <v>1</v>
      </c>
      <c r="D63" s="44" t="s">
        <v>33</v>
      </c>
      <c r="E63" s="44">
        <v>1</v>
      </c>
      <c r="F63" s="44" t="s">
        <v>15</v>
      </c>
      <c r="G63" s="45">
        <v>183012</v>
      </c>
      <c r="H63" s="45">
        <f>C63*E63*G63</f>
        <v>183012</v>
      </c>
      <c r="I63" s="70" t="s">
        <v>110</v>
      </c>
    </row>
    <row r="64" spans="2:9" s="13" customFormat="1" ht="18" customHeight="1">
      <c r="B64" s="10"/>
      <c r="C64" s="88" t="s">
        <v>34</v>
      </c>
      <c r="D64" s="89"/>
      <c r="E64" s="89"/>
      <c r="F64" s="89"/>
      <c r="G64" s="90"/>
      <c r="H64" s="11">
        <f>SUM(H63:H63)</f>
        <v>183012</v>
      </c>
      <c r="I64" s="12"/>
    </row>
    <row r="65" spans="2:9" s="20" customFormat="1" ht="18" customHeight="1">
      <c r="B65" s="7" t="s">
        <v>35</v>
      </c>
      <c r="C65" s="103"/>
      <c r="D65" s="104"/>
      <c r="E65" s="104"/>
      <c r="F65" s="104"/>
      <c r="G65" s="104"/>
      <c r="H65" s="104"/>
      <c r="I65" s="105"/>
    </row>
    <row r="66" spans="2:9" s="20" customFormat="1" ht="18" customHeight="1">
      <c r="B66" s="7" t="s">
        <v>36</v>
      </c>
      <c r="C66" s="103" t="s">
        <v>37</v>
      </c>
      <c r="D66" s="104"/>
      <c r="E66" s="104"/>
      <c r="F66" s="104"/>
      <c r="G66" s="104"/>
      <c r="H66" s="104"/>
      <c r="I66" s="105"/>
    </row>
    <row r="67" spans="2:9" s="46" customFormat="1" ht="18" customHeight="1">
      <c r="B67" s="42" t="s">
        <v>40</v>
      </c>
      <c r="C67" s="43">
        <v>2</v>
      </c>
      <c r="D67" s="44" t="s">
        <v>41</v>
      </c>
      <c r="E67" s="44">
        <v>1</v>
      </c>
      <c r="F67" s="44" t="s">
        <v>42</v>
      </c>
      <c r="G67" s="45">
        <v>0</v>
      </c>
      <c r="H67" s="45">
        <f t="shared" ref="H67:H72" si="3">C67*E67*G67</f>
        <v>0</v>
      </c>
      <c r="I67" s="71" t="s">
        <v>43</v>
      </c>
    </row>
    <row r="68" spans="2:9" s="46" customFormat="1" ht="18" customHeight="1">
      <c r="B68" s="42" t="s">
        <v>44</v>
      </c>
      <c r="C68" s="43">
        <v>6</v>
      </c>
      <c r="D68" s="44" t="s">
        <v>45</v>
      </c>
      <c r="E68" s="44">
        <v>1</v>
      </c>
      <c r="F68" s="44" t="s">
        <v>42</v>
      </c>
      <c r="G68" s="45">
        <v>0</v>
      </c>
      <c r="H68" s="45">
        <f t="shared" si="3"/>
        <v>0</v>
      </c>
      <c r="I68" s="71" t="s">
        <v>43</v>
      </c>
    </row>
    <row r="69" spans="2:9" s="46" customFormat="1" ht="18" customHeight="1">
      <c r="B69" s="42" t="s">
        <v>46</v>
      </c>
      <c r="C69" s="43">
        <v>80</v>
      </c>
      <c r="D69" s="44" t="s">
        <v>45</v>
      </c>
      <c r="E69" s="44">
        <v>1</v>
      </c>
      <c r="F69" s="44" t="s">
        <v>42</v>
      </c>
      <c r="G69" s="45">
        <v>0</v>
      </c>
      <c r="H69" s="45">
        <f t="shared" si="3"/>
        <v>0</v>
      </c>
      <c r="I69" s="71"/>
    </row>
    <row r="70" spans="2:9" s="46" customFormat="1" ht="18" customHeight="1">
      <c r="B70" s="42" t="s">
        <v>47</v>
      </c>
      <c r="C70" s="43">
        <v>1</v>
      </c>
      <c r="D70" s="44" t="s">
        <v>41</v>
      </c>
      <c r="E70" s="44">
        <v>2</v>
      </c>
      <c r="F70" s="44" t="s">
        <v>42</v>
      </c>
      <c r="G70" s="45">
        <v>300</v>
      </c>
      <c r="H70" s="45">
        <f t="shared" si="3"/>
        <v>600</v>
      </c>
      <c r="I70" s="71" t="s">
        <v>111</v>
      </c>
    </row>
    <row r="71" spans="2:9" s="46" customFormat="1" ht="18" customHeight="1">
      <c r="B71" s="42" t="s">
        <v>48</v>
      </c>
      <c r="C71" s="43">
        <v>60</v>
      </c>
      <c r="D71" s="44" t="s">
        <v>49</v>
      </c>
      <c r="E71" s="44">
        <v>1</v>
      </c>
      <c r="F71" s="44" t="s">
        <v>42</v>
      </c>
      <c r="G71" s="45">
        <v>253.3</v>
      </c>
      <c r="H71" s="45">
        <f t="shared" si="3"/>
        <v>15198</v>
      </c>
      <c r="I71" s="72" t="s">
        <v>112</v>
      </c>
    </row>
    <row r="72" spans="2:9" s="46" customFormat="1" ht="18" customHeight="1">
      <c r="B72" s="42" t="s">
        <v>50</v>
      </c>
      <c r="C72" s="43">
        <v>80</v>
      </c>
      <c r="D72" s="44" t="s">
        <v>33</v>
      </c>
      <c r="E72" s="44">
        <v>1</v>
      </c>
      <c r="F72" s="44" t="s">
        <v>15</v>
      </c>
      <c r="G72" s="45">
        <v>0</v>
      </c>
      <c r="H72" s="45">
        <f t="shared" si="3"/>
        <v>0</v>
      </c>
      <c r="I72" s="71" t="s">
        <v>43</v>
      </c>
    </row>
    <row r="73" spans="2:9" s="46" customFormat="1" ht="18" customHeight="1">
      <c r="B73" s="42" t="s">
        <v>91</v>
      </c>
      <c r="C73" s="43">
        <v>1</v>
      </c>
      <c r="D73" s="44" t="s">
        <v>52</v>
      </c>
      <c r="E73" s="44">
        <v>1</v>
      </c>
      <c r="F73" s="44" t="s">
        <v>15</v>
      </c>
      <c r="G73" s="61">
        <f>杂费!C10</f>
        <v>1497.7</v>
      </c>
      <c r="H73" s="45">
        <f>C73*E73*G73</f>
        <v>1497.7</v>
      </c>
      <c r="I73" s="69"/>
    </row>
    <row r="74" spans="2:9" s="13" customFormat="1" ht="18" customHeight="1">
      <c r="B74" s="10"/>
      <c r="C74" s="88" t="s">
        <v>34</v>
      </c>
      <c r="D74" s="89"/>
      <c r="E74" s="89"/>
      <c r="F74" s="89"/>
      <c r="G74" s="90"/>
      <c r="H74" s="11">
        <f>SUM(H67:H73)</f>
        <v>17295.7</v>
      </c>
      <c r="I74" s="12"/>
    </row>
    <row r="75" spans="2:9" s="20" customFormat="1" ht="18" customHeight="1">
      <c r="B75" s="7" t="s">
        <v>53</v>
      </c>
      <c r="C75" s="23"/>
      <c r="D75" s="24"/>
      <c r="E75" s="24"/>
      <c r="F75" s="24"/>
      <c r="G75" s="24"/>
      <c r="H75" s="24"/>
      <c r="I75" s="25"/>
    </row>
    <row r="76" spans="2:9" s="20" customFormat="1" ht="18" customHeight="1">
      <c r="B76" s="26" t="s">
        <v>54</v>
      </c>
      <c r="C76" s="22">
        <v>1</v>
      </c>
      <c r="D76" s="15" t="s">
        <v>15</v>
      </c>
      <c r="E76" s="15">
        <v>1</v>
      </c>
      <c r="F76" s="15" t="s">
        <v>42</v>
      </c>
      <c r="G76" s="9">
        <f>(H8+H14+H26+H59+H64+H17+H74)*0.08</f>
        <v>29890.775600000001</v>
      </c>
      <c r="H76" s="9">
        <f>C76*E76*G76</f>
        <v>29890.775600000001</v>
      </c>
      <c r="I76" s="27">
        <v>0.08</v>
      </c>
    </row>
    <row r="77" spans="2:9" s="20" customFormat="1" ht="18" customHeight="1">
      <c r="B77" s="26" t="s">
        <v>55</v>
      </c>
      <c r="C77" s="22">
        <v>1</v>
      </c>
      <c r="D77" s="15" t="s">
        <v>15</v>
      </c>
      <c r="E77" s="15">
        <v>1</v>
      </c>
      <c r="F77" s="15" t="s">
        <v>42</v>
      </c>
      <c r="G77" s="9">
        <f>(H76+H74+H64+H59+H26+H14+H8+H17)*0.06</f>
        <v>24211.528235999998</v>
      </c>
      <c r="H77" s="9">
        <f t="shared" ref="H77" si="4">C77*E77*G77</f>
        <v>24211.528235999998</v>
      </c>
      <c r="I77" s="27">
        <v>0.06</v>
      </c>
    </row>
    <row r="78" spans="2:9" s="20" customFormat="1" ht="18" customHeight="1">
      <c r="B78" s="10"/>
      <c r="C78" s="88" t="s">
        <v>34</v>
      </c>
      <c r="D78" s="89"/>
      <c r="E78" s="89"/>
      <c r="F78" s="89"/>
      <c r="G78" s="90"/>
      <c r="H78" s="11">
        <f>H76+H77</f>
        <v>54102.303835999999</v>
      </c>
      <c r="I78" s="21"/>
    </row>
    <row r="79" spans="2:9" s="20" customFormat="1" ht="18" customHeight="1">
      <c r="B79" s="7" t="s">
        <v>56</v>
      </c>
      <c r="C79" s="106" t="s">
        <v>57</v>
      </c>
      <c r="D79" s="107"/>
      <c r="E79" s="107"/>
      <c r="F79" s="107"/>
      <c r="G79" s="107"/>
      <c r="H79" s="107"/>
      <c r="I79" s="108"/>
    </row>
    <row r="80" spans="2:9" s="46" customFormat="1" ht="18" customHeight="1">
      <c r="B80" s="54" t="s">
        <v>58</v>
      </c>
      <c r="C80" s="43">
        <v>2</v>
      </c>
      <c r="D80" s="44" t="s">
        <v>15</v>
      </c>
      <c r="E80" s="44">
        <v>4</v>
      </c>
      <c r="F80" s="44" t="s">
        <v>33</v>
      </c>
      <c r="G80" s="45">
        <v>1742</v>
      </c>
      <c r="H80" s="45">
        <f>G80*E80*C80</f>
        <v>13936</v>
      </c>
      <c r="I80" s="73" t="s">
        <v>113</v>
      </c>
    </row>
    <row r="81" spans="2:10" s="46" customFormat="1" ht="18" customHeight="1">
      <c r="B81" s="54" t="s">
        <v>121</v>
      </c>
      <c r="C81" s="43">
        <v>2</v>
      </c>
      <c r="D81" s="44" t="s">
        <v>9</v>
      </c>
      <c r="E81" s="44">
        <v>2</v>
      </c>
      <c r="F81" s="44" t="s">
        <v>10</v>
      </c>
      <c r="G81" s="45">
        <v>175</v>
      </c>
      <c r="H81" s="45">
        <f t="shared" ref="H81:H85" si="5">C81*E81*G81</f>
        <v>700</v>
      </c>
      <c r="I81" s="73" t="s">
        <v>120</v>
      </c>
    </row>
    <row r="82" spans="2:10" s="46" customFormat="1" ht="18" customHeight="1">
      <c r="B82" s="54" t="s">
        <v>98</v>
      </c>
      <c r="C82" s="43">
        <v>2</v>
      </c>
      <c r="D82" s="44" t="s">
        <v>99</v>
      </c>
      <c r="E82" s="44">
        <v>2</v>
      </c>
      <c r="F82" s="44" t="s">
        <v>100</v>
      </c>
      <c r="G82" s="45">
        <v>440</v>
      </c>
      <c r="H82" s="45">
        <f t="shared" si="5"/>
        <v>1760</v>
      </c>
      <c r="I82" s="73" t="s">
        <v>105</v>
      </c>
    </row>
    <row r="83" spans="2:10" s="46" customFormat="1" ht="18" customHeight="1">
      <c r="B83" s="54" t="s">
        <v>59</v>
      </c>
      <c r="C83" s="43">
        <v>4</v>
      </c>
      <c r="D83" s="44" t="s">
        <v>60</v>
      </c>
      <c r="E83" s="44">
        <v>4</v>
      </c>
      <c r="F83" s="44" t="s">
        <v>33</v>
      </c>
      <c r="G83" s="45">
        <v>200</v>
      </c>
      <c r="H83" s="45">
        <f t="shared" si="5"/>
        <v>3200</v>
      </c>
      <c r="I83" s="73"/>
    </row>
    <row r="84" spans="2:10" s="46" customFormat="1" ht="18" customHeight="1">
      <c r="B84" s="54" t="s">
        <v>61</v>
      </c>
      <c r="C84" s="43">
        <v>4</v>
      </c>
      <c r="D84" s="44" t="s">
        <v>60</v>
      </c>
      <c r="E84" s="44">
        <v>6</v>
      </c>
      <c r="F84" s="44" t="s">
        <v>33</v>
      </c>
      <c r="G84" s="45">
        <v>500</v>
      </c>
      <c r="H84" s="45">
        <f t="shared" si="5"/>
        <v>12000</v>
      </c>
      <c r="I84" s="71"/>
    </row>
    <row r="85" spans="2:10" s="40" customFormat="1" ht="18" customHeight="1">
      <c r="B85" s="87" t="s">
        <v>101</v>
      </c>
      <c r="C85" s="39">
        <v>1</v>
      </c>
      <c r="D85" s="37" t="s">
        <v>102</v>
      </c>
      <c r="E85" s="37">
        <v>10</v>
      </c>
      <c r="F85" s="37" t="s">
        <v>103</v>
      </c>
      <c r="G85" s="38">
        <v>696.3</v>
      </c>
      <c r="H85" s="38">
        <f t="shared" si="5"/>
        <v>6963</v>
      </c>
      <c r="I85" s="41"/>
    </row>
    <row r="86" spans="2:10" s="20" customFormat="1" ht="18" customHeight="1">
      <c r="B86" s="28"/>
      <c r="C86" s="88" t="s">
        <v>5</v>
      </c>
      <c r="D86" s="89"/>
      <c r="E86" s="89"/>
      <c r="F86" s="89"/>
      <c r="G86" s="90"/>
      <c r="H86" s="11">
        <f>SUM(H80:H85)</f>
        <v>38559</v>
      </c>
      <c r="I86" s="29"/>
    </row>
    <row r="87" spans="2:10" s="20" customFormat="1" ht="30" customHeight="1" thickBot="1">
      <c r="B87" s="30"/>
      <c r="C87" s="102" t="s">
        <v>62</v>
      </c>
      <c r="D87" s="102"/>
      <c r="E87" s="102"/>
      <c r="F87" s="102"/>
      <c r="G87" s="102"/>
      <c r="H87" s="31">
        <f>H86+H78+H74+H64+H59+H26+H14+H8+H17</f>
        <v>466295.99883599998</v>
      </c>
      <c r="I87" s="32"/>
    </row>
    <row r="88" spans="2:10" ht="21" customHeight="1">
      <c r="C88" s="33" t="s">
        <v>63</v>
      </c>
    </row>
    <row r="92" spans="2:10" s="17" customFormat="1" ht="14.25" customHeight="1">
      <c r="B92" s="33"/>
      <c r="D92" s="36"/>
      <c r="G92" s="34"/>
      <c r="H92" s="34"/>
      <c r="I92" s="35"/>
      <c r="J92" s="1"/>
    </row>
    <row r="93" spans="2:10" s="17" customFormat="1" ht="14.25" customHeight="1">
      <c r="B93" s="33"/>
      <c r="D93" s="36"/>
      <c r="G93" s="34"/>
      <c r="H93" s="34"/>
      <c r="I93" s="35"/>
      <c r="J93" s="1"/>
    </row>
    <row r="94" spans="2:10" s="17" customFormat="1" ht="14.25" customHeight="1">
      <c r="B94" s="33"/>
      <c r="D94" s="36"/>
      <c r="G94" s="34"/>
      <c r="H94" s="34"/>
      <c r="I94" s="35"/>
      <c r="J94" s="1"/>
    </row>
    <row r="95" spans="2:10" s="17" customFormat="1" ht="14.25" customHeight="1">
      <c r="B95" s="33"/>
      <c r="D95" s="36"/>
      <c r="G95" s="34"/>
      <c r="H95" s="34"/>
      <c r="I95" s="35"/>
      <c r="J95" s="1"/>
    </row>
    <row r="96" spans="2:10" s="17" customFormat="1" ht="14.25" customHeight="1">
      <c r="B96" s="33"/>
      <c r="D96" s="36"/>
      <c r="G96" s="34"/>
      <c r="H96" s="34"/>
      <c r="I96" s="35"/>
      <c r="J96" s="1"/>
    </row>
    <row r="97" spans="2:10" s="17" customFormat="1" ht="14.25" customHeight="1">
      <c r="B97" s="33"/>
      <c r="D97" s="36"/>
      <c r="G97" s="34"/>
      <c r="H97" s="34"/>
      <c r="I97" s="35"/>
      <c r="J97" s="1"/>
    </row>
    <row r="98" spans="2:10" s="17" customFormat="1" ht="14.25" customHeight="1">
      <c r="B98" s="33"/>
      <c r="D98" s="36"/>
      <c r="G98" s="34"/>
      <c r="H98" s="34"/>
      <c r="I98" s="35"/>
      <c r="J98" s="1"/>
    </row>
    <row r="99" spans="2:10" s="17" customFormat="1" ht="14.25" customHeight="1">
      <c r="B99" s="33"/>
      <c r="D99" s="36"/>
      <c r="G99" s="34"/>
      <c r="H99" s="34"/>
      <c r="I99" s="35"/>
      <c r="J99" s="1"/>
    </row>
    <row r="100" spans="2:10" s="17" customFormat="1" ht="14.25" customHeight="1">
      <c r="B100" s="33"/>
      <c r="D100" s="36"/>
      <c r="G100" s="34"/>
      <c r="H100" s="34"/>
      <c r="I100" s="35"/>
      <c r="J100" s="1"/>
    </row>
    <row r="101" spans="2:10" s="17" customFormat="1" ht="14.25" customHeight="1">
      <c r="B101" s="33"/>
      <c r="D101" s="36"/>
      <c r="G101" s="34"/>
      <c r="H101" s="34"/>
      <c r="I101" s="35"/>
      <c r="J101" s="1"/>
    </row>
    <row r="102" spans="2:10" s="17" customFormat="1" ht="14.25" customHeight="1">
      <c r="B102" s="33"/>
      <c r="D102" s="36"/>
      <c r="G102" s="34"/>
      <c r="H102" s="34"/>
      <c r="I102" s="35"/>
      <c r="J102" s="1"/>
    </row>
    <row r="103" spans="2:10" s="17" customFormat="1" ht="14.25" customHeight="1">
      <c r="B103" s="33"/>
      <c r="D103" s="36"/>
      <c r="G103" s="34"/>
      <c r="H103" s="34"/>
      <c r="I103" s="35"/>
      <c r="J103" s="1"/>
    </row>
  </sheetData>
  <mergeCells count="23">
    <mergeCell ref="I28:I58"/>
    <mergeCell ref="C87:G87"/>
    <mergeCell ref="C65:I65"/>
    <mergeCell ref="C66:I66"/>
    <mergeCell ref="C74:G74"/>
    <mergeCell ref="C78:G78"/>
    <mergeCell ref="C79:I79"/>
    <mergeCell ref="C86:G86"/>
    <mergeCell ref="C64:G64"/>
    <mergeCell ref="B1:I1"/>
    <mergeCell ref="B3:I3"/>
    <mergeCell ref="C4:I4"/>
    <mergeCell ref="C8:G8"/>
    <mergeCell ref="C9:I9"/>
    <mergeCell ref="C14:G14"/>
    <mergeCell ref="B18:I18"/>
    <mergeCell ref="C26:G26"/>
    <mergeCell ref="B61:I61"/>
    <mergeCell ref="B62:I62"/>
    <mergeCell ref="C17:G17"/>
    <mergeCell ref="I10:I13"/>
    <mergeCell ref="I5:I7"/>
    <mergeCell ref="C59:G59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I14" sqref="I14"/>
    </sheetView>
  </sheetViews>
  <sheetFormatPr baseColWidth="10" defaultColWidth="8.83203125" defaultRowHeight="16"/>
  <cols>
    <col min="1" max="1" width="14.33203125" bestFit="1" customWidth="1"/>
  </cols>
  <sheetData>
    <row r="1" spans="1:4" s="62" customFormat="1">
      <c r="A1" s="63" t="s">
        <v>65</v>
      </c>
      <c r="B1" s="63"/>
      <c r="C1" s="63">
        <v>11</v>
      </c>
      <c r="D1" s="63" t="s">
        <v>120</v>
      </c>
    </row>
    <row r="2" spans="1:4" s="62" customFormat="1">
      <c r="A2" s="63" t="s">
        <v>64</v>
      </c>
      <c r="B2" s="63"/>
      <c r="C2" s="63">
        <v>20</v>
      </c>
      <c r="D2" s="63" t="s">
        <v>120</v>
      </c>
    </row>
    <row r="3" spans="1:4" s="62" customFormat="1">
      <c r="A3" s="63" t="s">
        <v>66</v>
      </c>
      <c r="B3" s="63"/>
      <c r="C3" s="63">
        <v>420.5</v>
      </c>
      <c r="D3" s="63" t="s">
        <v>114</v>
      </c>
    </row>
    <row r="4" spans="1:4" s="66" customFormat="1">
      <c r="A4" s="63" t="s">
        <v>68</v>
      </c>
      <c r="B4" s="63"/>
      <c r="C4" s="63">
        <v>90</v>
      </c>
      <c r="D4" s="109" t="s">
        <v>115</v>
      </c>
    </row>
    <row r="5" spans="1:4" s="66" customFormat="1">
      <c r="A5" s="63" t="s">
        <v>69</v>
      </c>
      <c r="B5" s="63"/>
      <c r="C5" s="63">
        <v>22</v>
      </c>
      <c r="D5" s="109"/>
    </row>
    <row r="6" spans="1:4" s="62" customFormat="1">
      <c r="A6" s="63" t="s">
        <v>70</v>
      </c>
      <c r="B6" s="63"/>
      <c r="C6" s="63">
        <v>540.20000000000005</v>
      </c>
      <c r="D6" s="63" t="s">
        <v>116</v>
      </c>
    </row>
    <row r="7" spans="1:4" s="62" customFormat="1">
      <c r="A7" s="63" t="s">
        <v>78</v>
      </c>
      <c r="B7" s="63"/>
      <c r="C7" s="63">
        <v>123</v>
      </c>
      <c r="D7" s="63" t="s">
        <v>117</v>
      </c>
    </row>
    <row r="8" spans="1:4" s="62" customFormat="1">
      <c r="A8" s="64" t="s">
        <v>93</v>
      </c>
      <c r="B8" s="65"/>
      <c r="C8" s="63">
        <v>271</v>
      </c>
      <c r="D8" s="63" t="s">
        <v>119</v>
      </c>
    </row>
    <row r="9" spans="1:4" s="62" customFormat="1"/>
    <row r="10" spans="1:4">
      <c r="C10">
        <f>SUM(C1:C8)</f>
        <v>1497.7</v>
      </c>
    </row>
  </sheetData>
  <mergeCells count="1">
    <mergeCell ref="D4:D5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康辉</vt:lpstr>
      <vt:lpstr>杂费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用户</cp:lastModifiedBy>
  <dcterms:created xsi:type="dcterms:W3CDTF">2019-09-29T10:37:25Z</dcterms:created>
  <dcterms:modified xsi:type="dcterms:W3CDTF">2019-10-22T08:21:57Z</dcterms:modified>
</cp:coreProperties>
</file>