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国内会议" sheetId="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31" i="2"/>
  <c r="F30"/>
  <c r="F29"/>
  <c r="F28"/>
  <c r="F27"/>
  <c r="F26"/>
  <c r="F24"/>
  <c r="F23"/>
  <c r="F25" s="1"/>
  <c r="F32" s="1"/>
  <c r="F22"/>
  <c r="F21"/>
  <c r="F20"/>
  <c r="F19"/>
  <c r="F18"/>
  <c r="F17"/>
  <c r="F16"/>
  <c r="F15"/>
  <c r="M14"/>
  <c r="L14"/>
  <c r="K14"/>
  <c r="F14"/>
  <c r="M13"/>
  <c r="L13"/>
  <c r="K13"/>
  <c r="F13"/>
  <c r="M12"/>
  <c r="L12"/>
  <c r="K12"/>
  <c r="F12"/>
  <c r="M11"/>
  <c r="L11"/>
  <c r="K11"/>
  <c r="F11"/>
  <c r="M10"/>
  <c r="L10"/>
  <c r="K10"/>
  <c r="F10"/>
</calcChain>
</file>

<file path=xl/sharedStrings.xml><?xml version="1.0" encoding="utf-8"?>
<sst xmlns="http://schemas.openxmlformats.org/spreadsheetml/2006/main" count="78" uniqueCount="49">
  <si>
    <t>报价书</t>
  </si>
  <si>
    <t>Event name:</t>
  </si>
  <si>
    <t xml:space="preserve">                                                                    中国康辉旅行社集团有限责任公司
北京市朝阳区农展馆南路13号瑞辰国际中心15层
TEL：
FAX：010-6584 0596
联系人：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</si>
  <si>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</si>
  <si>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</si>
  <si>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</si>
  <si>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</si>
  <si>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</si>
  <si>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</si>
  <si>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</si>
  <si>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</si>
  <si>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</si>
  <si>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</si>
  <si>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用车安排</t>
  </si>
  <si>
    <t>1月10日考斯特</t>
  </si>
  <si>
    <t>元/辆</t>
  </si>
  <si>
    <t>哈尔滨机场-哈尔滨喜来登酒店</t>
  </si>
  <si>
    <t>摄像 Shooting</t>
  </si>
  <si>
    <t>1月11日33座大巴</t>
  </si>
  <si>
    <t>哈尔滨喜来登酒店-哈尔滨机场</t>
  </si>
  <si>
    <t>1月11日45座大巴</t>
  </si>
  <si>
    <t>五大连池机场-温泉国际酒店</t>
  </si>
  <si>
    <t>1月12日考斯特</t>
  </si>
  <si>
    <t>酒店-试驾场-酒店-试驾场-酒店</t>
  </si>
  <si>
    <t>22座金龙</t>
  </si>
  <si>
    <t>曼联相关费用 MU related expenses</t>
  </si>
  <si>
    <t>full schedule company</t>
  </si>
  <si>
    <t>1月12日33座大巴</t>
  </si>
  <si>
    <t>酒店-五大连池机场</t>
  </si>
  <si>
    <t>服务费及税金 Service and tax</t>
  </si>
  <si>
    <t>1月13日45座大巴</t>
  </si>
  <si>
    <t>温泉国际酒店-五大连池机场</t>
  </si>
  <si>
    <t>1月13日33座大巴</t>
  </si>
  <si>
    <t>温泉国际酒店-哈尔滨机场</t>
  </si>
  <si>
    <t>1月14日33座大巴</t>
  </si>
  <si>
    <t>1月15日考斯特</t>
  </si>
  <si>
    <t>1月15日33座大巴</t>
  </si>
  <si>
    <t>1月16日33座大巴</t>
  </si>
  <si>
    <t>1月16日45座大巴</t>
  </si>
  <si>
    <t>全天用车</t>
  </si>
  <si>
    <t>哈尔滨出车/中间减少天数不减钱，前后按1000元/天核算</t>
  </si>
  <si>
    <t>1月10日-16日 考斯特</t>
  </si>
  <si>
    <t>Total小计</t>
  </si>
  <si>
    <t>其它</t>
  </si>
  <si>
    <t>元/人</t>
  </si>
  <si>
    <t>元/台</t>
  </si>
  <si>
    <t>元/次</t>
  </si>
  <si>
    <t>合计</t>
  </si>
  <si>
    <t>1月11日-16日 GL8</t>
    <phoneticPr fontId="3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</si>
</sst>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#,##0.00_ "/>
    <numFmt numFmtId="179" formatCode="_ \¥* #,##0.00_ ;_ \¥* \-#,##0.00_ ;_ \¥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b/>
      <sz val="18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indexed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2"/>
      <name val="宋体"/>
      <family val="3"/>
      <charset val="134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1"/>
      <color indexed="8"/>
      <name val="宋体"/>
      <family val="3"/>
      <charset val="134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b/>
      <sz val="11"/>
      <color indexed="8"/>
      <name val="Calibri"/>
      <family val="2"/>
    </font>
    <font>
      <sz val="10"/>
      <name val="Helv"/>
      <family val="2"/>
    </font>
    <font>
      <b/>
      <sz val="11"/>
      <color indexed="52"/>
      <name val="Calibri"/>
      <family val="2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b/>
      <sz val="15"/>
      <color indexed="56"/>
      <name val="Calibri"/>
      <family val="2"/>
    </font>
    <font>
      <b/>
      <sz val="18"/>
      <color indexed="56"/>
      <name val="Cambria"/>
      <family val="1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b/>
      <sz val="13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16">
    <xf numFmtId="0" fontId="0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0" fontId="9" fillId="0" borderId="0" applyBorder="0"/>
    <xf numFmtId="0" fontId="9" fillId="0" borderId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43" fontId="9" fillId="0" borderId="0" applyFont="0" applyFill="0" applyBorder="0" applyAlignment="0" applyProtection="0"/>
    <xf numFmtId="0" fontId="9" fillId="0" borderId="0" applyBorder="0"/>
    <xf numFmtId="0" fontId="11" fillId="9" borderId="9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16" fillId="0" borderId="11" applyNumberFormat="0" applyFill="0" applyAlignment="0" applyProtection="0"/>
    <xf numFmtId="179" fontId="9" fillId="0" borderId="0" applyFont="0" applyFill="0" applyBorder="0" applyAlignment="0" applyProtection="0"/>
    <xf numFmtId="0" fontId="17" fillId="0" borderId="0" applyBorder="0"/>
    <xf numFmtId="43" fontId="9" fillId="0" borderId="0" applyFont="0" applyFill="0" applyBorder="0" applyAlignment="0" applyProtection="0"/>
    <xf numFmtId="0" fontId="18" fillId="14" borderId="0" applyNumberFormat="0" applyBorder="0" applyAlignment="0" applyProtection="0"/>
    <xf numFmtId="0" fontId="9" fillId="0" borderId="0" applyBorder="0"/>
    <xf numFmtId="179" fontId="9" fillId="0" borderId="0" applyFont="0" applyFill="0" applyBorder="0" applyAlignment="0" applyProtection="0"/>
    <xf numFmtId="0" fontId="9" fillId="0" borderId="0" applyBorder="0"/>
    <xf numFmtId="4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NumberFormat="0" applyFill="0" applyBorder="0" applyAlignment="0" applyProtection="0"/>
    <xf numFmtId="0" fontId="9" fillId="0" borderId="0" applyBorder="0"/>
    <xf numFmtId="0" fontId="9" fillId="0" borderId="0" applyBorder="0"/>
    <xf numFmtId="0" fontId="9" fillId="0" borderId="0" applyBorder="0"/>
    <xf numFmtId="0" fontId="24" fillId="0" borderId="0"/>
    <xf numFmtId="9" fontId="17" fillId="0" borderId="0" applyFont="0" applyFill="0" applyBorder="0" applyAlignment="0" applyProtection="0">
      <alignment vertical="center"/>
    </xf>
    <xf numFmtId="0" fontId="9" fillId="0" borderId="0" applyBorder="0"/>
    <xf numFmtId="0" fontId="9" fillId="0" borderId="0" applyNumberFormat="0" applyFill="0" applyBorder="0" applyAlignment="0" applyProtection="0"/>
    <xf numFmtId="0" fontId="15" fillId="13" borderId="0" applyNumberFormat="0" applyBorder="0" applyAlignment="0" applyProtection="0"/>
    <xf numFmtId="43" fontId="9" fillId="0" borderId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9" borderId="0" applyNumberFormat="0" applyBorder="0" applyAlignment="0" applyProtection="0"/>
    <xf numFmtId="0" fontId="15" fillId="20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26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28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0" fillId="8" borderId="0" applyNumberFormat="0" applyBorder="0" applyAlignment="0" applyProtection="0"/>
    <xf numFmtId="0" fontId="22" fillId="12" borderId="9" applyNumberFormat="0" applyAlignment="0" applyProtection="0"/>
    <xf numFmtId="0" fontId="30" fillId="29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8" fillId="0" borderId="14" applyNumberFormat="0" applyFill="0" applyAlignment="0" applyProtection="0"/>
    <xf numFmtId="17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32" fillId="0" borderId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25" fillId="0" borderId="13" applyNumberFormat="0" applyFill="0" applyAlignment="0" applyProtection="0"/>
    <xf numFmtId="0" fontId="29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5" fillId="27" borderId="15" applyNumberFormat="0" applyFont="0" applyAlignment="0" applyProtection="0"/>
    <xf numFmtId="0" fontId="14" fillId="12" borderId="10" applyNumberFormat="0" applyAlignment="0" applyProtection="0"/>
    <xf numFmtId="0" fontId="9" fillId="0" borderId="0">
      <alignment vertical="center"/>
    </xf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 applyBorder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Border="0"/>
    <xf numFmtId="0" fontId="9" fillId="0" borderId="0">
      <alignment vertical="center"/>
    </xf>
    <xf numFmtId="0" fontId="9" fillId="0" borderId="0"/>
    <xf numFmtId="0" fontId="17" fillId="0" borderId="0" applyBorder="0"/>
    <xf numFmtId="0" fontId="9" fillId="0" borderId="0">
      <alignment vertical="center"/>
    </xf>
    <xf numFmtId="179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0" borderId="2" xfId="0" applyFont="1" applyFill="1" applyBorder="1">
      <alignment vertical="center"/>
    </xf>
    <xf numFmtId="58" fontId="5" fillId="0" borderId="2" xfId="0" applyNumberFormat="1" applyFont="1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178" fontId="3" fillId="6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>
      <alignment vertical="center"/>
    </xf>
    <xf numFmtId="178" fontId="5" fillId="6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7" borderId="2" xfId="0" applyNumberFormat="1" applyFont="1" applyFill="1" applyBorder="1" applyAlignment="1">
      <alignment horizontal="center" vertical="center"/>
    </xf>
    <xf numFmtId="0" fontId="1" fillId="7" borderId="8" xfId="0" applyFont="1" applyFill="1" applyBorder="1">
      <alignment vertical="center"/>
    </xf>
    <xf numFmtId="0" fontId="8" fillId="0" borderId="0" xfId="0" applyFont="1" applyFill="1" applyBorder="1">
      <alignment vertical="center"/>
    </xf>
    <xf numFmtId="178" fontId="8" fillId="0" borderId="0" xfId="0" applyNumberFormat="1" applyFont="1" applyFill="1" applyBorder="1">
      <alignment vertical="center"/>
    </xf>
    <xf numFmtId="9" fontId="8" fillId="0" borderId="0" xfId="1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7" xfId="0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316">
    <cellStyle name="&#10;shell=progma" xfId="39"/>
    <cellStyle name="&#10;shell=progma 10" xfId="45"/>
    <cellStyle name="&#10;shell=progma 10 10" xfId="46"/>
    <cellStyle name="&#10;shell=progma 10 11" xfId="1"/>
    <cellStyle name="&#10;shell=progma 10 2" xfId="9"/>
    <cellStyle name="&#10;shell=progma 10 2 2" xfId="47"/>
    <cellStyle name="&#10;shell=progma 10 2 3" xfId="50"/>
    <cellStyle name="&#10;shell=progma 10 3" xfId="21"/>
    <cellStyle name="&#10;shell=progma 10 3 2" xfId="37"/>
    <cellStyle name="&#10;shell=progma 10 4" xfId="41"/>
    <cellStyle name="&#10;shell=progma 10 5" xfId="43"/>
    <cellStyle name="&#10;shell=progma 10 6" xfId="2"/>
    <cellStyle name="&#10;shell=progma 10 7" xfId="51"/>
    <cellStyle name="&#10;shell=progma 10 8" xfId="26"/>
    <cellStyle name="&#10;shell=progma 10 9" xfId="52"/>
    <cellStyle name="&#10;shell=progma 10_副本定价20110621-546" xfId="18"/>
    <cellStyle name="&#10;shell=progma 11" xfId="53"/>
    <cellStyle name="&#10;shell=progma 11 2" xfId="54"/>
    <cellStyle name="&#10;shell=progma 12" xfId="55"/>
    <cellStyle name="&#10;shell=progma 12 2" xfId="58"/>
    <cellStyle name="&#10;shell=progma 13" xfId="59"/>
    <cellStyle name="&#10;shell=progma 13 2" xfId="62"/>
    <cellStyle name="&#10;shell=progma 14" xfId="63"/>
    <cellStyle name="&#10;shell=progma 14 2" xfId="23"/>
    <cellStyle name="&#10;shell=progma 15" xfId="66"/>
    <cellStyle name="&#10;shell=progma 15 2" xfId="69"/>
    <cellStyle name="&#10;shell=progma 16" xfId="72"/>
    <cellStyle name="&#10;shell=progma 16 2" xfId="7"/>
    <cellStyle name="&#10;shell=progma 17" xfId="31"/>
    <cellStyle name="&#10;shell=progma 17 2" xfId="74"/>
    <cellStyle name="&#10;shell=progma 18" xfId="76"/>
    <cellStyle name="&#10;shell=progma 18 2" xfId="78"/>
    <cellStyle name="&#10;shell=progma 19" xfId="80"/>
    <cellStyle name="&#10;shell=progma 19 2" xfId="82"/>
    <cellStyle name="&#10;shell=progma 2" xfId="83"/>
    <cellStyle name="&#10;shell=progma 2 2" xfId="84"/>
    <cellStyle name="&#10;shell=progma 2 2 2" xfId="85"/>
    <cellStyle name="&#10;shell=progma 2 3" xfId="86"/>
    <cellStyle name="&#10;shell=progma 2 3 2" xfId="88"/>
    <cellStyle name="&#10;shell=progma 2 4" xfId="89"/>
    <cellStyle name="&#10;shell=progma 20" xfId="65"/>
    <cellStyle name="&#10;shell=progma 20 2" xfId="68"/>
    <cellStyle name="&#10;shell=progma 21" xfId="71"/>
    <cellStyle name="&#10;shell=progma 21 2" xfId="6"/>
    <cellStyle name="&#10;shell=progma 22" xfId="30"/>
    <cellStyle name="&#10;shell=progma 22 2" xfId="73"/>
    <cellStyle name="&#10;shell=progma 23" xfId="75"/>
    <cellStyle name="&#10;shell=progma 23 2" xfId="77"/>
    <cellStyle name="&#10;shell=progma 24" xfId="79"/>
    <cellStyle name="&#10;shell=progma 24 2" xfId="81"/>
    <cellStyle name="&#10;shell=progma 25" xfId="91"/>
    <cellStyle name="&#10;shell=progma 25 2" xfId="14"/>
    <cellStyle name="&#10;shell=progma 26" xfId="93"/>
    <cellStyle name="&#10;shell=progma 26 2" xfId="49"/>
    <cellStyle name="&#10;shell=progma 27" xfId="95"/>
    <cellStyle name="&#10;shell=progma 27 2" xfId="97"/>
    <cellStyle name="&#10;shell=progma 28" xfId="99"/>
    <cellStyle name="&#10;shell=progma 28 2" xfId="100"/>
    <cellStyle name="&#10;shell=progma 29" xfId="102"/>
    <cellStyle name="&#10;shell=progma 29 2" xfId="103"/>
    <cellStyle name="&#10;shell=progma 3" xfId="104"/>
    <cellStyle name="&#10;shell=progma 3 2" xfId="105"/>
    <cellStyle name="&#10;shell=progma 3 2 2" xfId="107"/>
    <cellStyle name="&#10;shell=progma 3 3" xfId="108"/>
    <cellStyle name="&#10;shell=progma 3 3 2" xfId="29"/>
    <cellStyle name="&#10;shell=progma 3 4" xfId="106"/>
    <cellStyle name="&#10;shell=progma 3_副本定价20110621-546" xfId="109"/>
    <cellStyle name="&#10;shell=progma 30" xfId="90"/>
    <cellStyle name="&#10;shell=progma 30 2" xfId="13"/>
    <cellStyle name="&#10;shell=progma 31" xfId="92"/>
    <cellStyle name="&#10;shell=progma 31 2" xfId="48"/>
    <cellStyle name="&#10;shell=progma 32" xfId="94"/>
    <cellStyle name="&#10;shell=progma 32 2" xfId="96"/>
    <cellStyle name="&#10;shell=progma 33" xfId="98"/>
    <cellStyle name="&#10;shell=progma 34" xfId="101"/>
    <cellStyle name="&#10;shell=progma 35" xfId="111"/>
    <cellStyle name="&#10;shell=progma 36" xfId="113"/>
    <cellStyle name="&#10;shell=progma 37" xfId="25"/>
    <cellStyle name="&#10;shell=progma 38" xfId="115"/>
    <cellStyle name="&#10;shell=progma 39" xfId="117"/>
    <cellStyle name="&#10;shell=progma 4" xfId="119"/>
    <cellStyle name="&#10;shell=progma 4 2" xfId="64"/>
    <cellStyle name="&#10;shell=progma 4 2 2" xfId="67"/>
    <cellStyle name="&#10;shell=progma 4 3" xfId="70"/>
    <cellStyle name="&#10;shell=progma 4 3 2" xfId="5"/>
    <cellStyle name="&#10;shell=progma 4 4" xfId="28"/>
    <cellStyle name="&#10;shell=progma 4_副本定价20110621-546" xfId="120"/>
    <cellStyle name="&#10;shell=progma 40" xfId="110"/>
    <cellStyle name="&#10;shell=progma 41" xfId="112"/>
    <cellStyle name="&#10;shell=progma 42" xfId="24"/>
    <cellStyle name="&#10;shell=progma 43" xfId="114"/>
    <cellStyle name="&#10;shell=progma 44" xfId="116"/>
    <cellStyle name="&#10;shell=progma 45" xfId="57"/>
    <cellStyle name="&#10;shell=progma 46" xfId="123"/>
    <cellStyle name="&#10;shell=progma 47" xfId="125"/>
    <cellStyle name="&#10;shell=progma 48" xfId="127"/>
    <cellStyle name="&#10;shell=progma 49" xfId="129"/>
    <cellStyle name="&#10;shell=progma 5" xfId="131"/>
    <cellStyle name="&#10;shell=progma 5 2" xfId="134"/>
    <cellStyle name="&#10;shell=progma 5 2 2" xfId="135"/>
    <cellStyle name="&#10;shell=progma 5 3" xfId="138"/>
    <cellStyle name="&#10;shell=progma 5 3 2" xfId="139"/>
    <cellStyle name="&#10;shell=progma 5 4" xfId="141"/>
    <cellStyle name="&#10;shell=progma 5_副本定价20110621-546" xfId="144"/>
    <cellStyle name="&#10;shell=progma 50" xfId="56"/>
    <cellStyle name="&#10;shell=progma 51" xfId="122"/>
    <cellStyle name="&#10;shell=progma 52" xfId="124"/>
    <cellStyle name="&#10;shell=progma 53" xfId="126"/>
    <cellStyle name="&#10;shell=progma 54" xfId="128"/>
    <cellStyle name="&#10;shell=progma 55" xfId="146"/>
    <cellStyle name="&#10;shell=progma 56" xfId="148"/>
    <cellStyle name="&#10;shell=progma 57" xfId="151"/>
    <cellStyle name="&#10;shell=progma 58" xfId="153"/>
    <cellStyle name="&#10;shell=progma 59" xfId="155"/>
    <cellStyle name="&#10;shell=progma 6" xfId="157"/>
    <cellStyle name="&#10;shell=progma 6 2" xfId="158"/>
    <cellStyle name="&#10;shell=progma 6 2 2" xfId="159"/>
    <cellStyle name="&#10;shell=progma 6 2 3" xfId="160"/>
    <cellStyle name="&#10;shell=progma 6 3" xfId="161"/>
    <cellStyle name="&#10;shell=progma 6 3 2" xfId="162"/>
    <cellStyle name="&#10;shell=progma 6 4" xfId="163"/>
    <cellStyle name="&#10;shell=progma 6_副本定价20110621-546" xfId="11"/>
    <cellStyle name="&#10;shell=progma 60" xfId="145"/>
    <cellStyle name="&#10;shell=progma 61" xfId="147"/>
    <cellStyle name="&#10;shell=progma 62" xfId="150"/>
    <cellStyle name="&#10;shell=progma 63" xfId="152"/>
    <cellStyle name="&#10;shell=progma 64" xfId="154"/>
    <cellStyle name="&#10;shell=progma 65" xfId="133"/>
    <cellStyle name="&#10;shell=progma 66" xfId="137"/>
    <cellStyle name="&#10;shell=progma 67" xfId="140"/>
    <cellStyle name="&#10;shell=progma 68" xfId="164"/>
    <cellStyle name="&#10;shell=progma 69" xfId="165"/>
    <cellStyle name="&#10;shell=progma 7" xfId="16"/>
    <cellStyle name="&#10;shell=progma 7 2" xfId="166"/>
    <cellStyle name="&#10;shell=progma 7 2 2" xfId="167"/>
    <cellStyle name="&#10;shell=progma 7 2 3" xfId="168"/>
    <cellStyle name="&#10;shell=progma 7 3" xfId="169"/>
    <cellStyle name="&#10;shell=progma 7 3 2" xfId="170"/>
    <cellStyle name="&#10;shell=progma 7 4" xfId="171"/>
    <cellStyle name="&#10;shell=progma 7_副本定价20110621-546" xfId="172"/>
    <cellStyle name="&#10;shell=progma 70" xfId="132"/>
    <cellStyle name="&#10;shell=progma 71" xfId="136"/>
    <cellStyle name="&#10;shell=progma 8" xfId="17"/>
    <cellStyle name="&#10;shell=progma 8 2" xfId="173"/>
    <cellStyle name="&#10;shell=progma 8 2 2" xfId="174"/>
    <cellStyle name="&#10;shell=progma 8 2 3" xfId="175"/>
    <cellStyle name="&#10;shell=progma 8 3" xfId="176"/>
    <cellStyle name="&#10;shell=progma 8 3 2" xfId="177"/>
    <cellStyle name="&#10;shell=progma 8 4" xfId="178"/>
    <cellStyle name="&#10;shell=progma 8_副本定价20110621-546" xfId="179"/>
    <cellStyle name="&#10;shell=progma 9" xfId="19"/>
    <cellStyle name="&#10;shell=progma 9 2" xfId="180"/>
    <cellStyle name="&#10;shell=progma 9 2 2" xfId="181"/>
    <cellStyle name="&#10;shell=progma 9 2 3" xfId="182"/>
    <cellStyle name="&#10;shell=progma 9 3" xfId="183"/>
    <cellStyle name="&#10;shell=progma 9 3 2" xfId="186"/>
    <cellStyle name="&#10;shell=progma 9 4" xfId="187"/>
    <cellStyle name="&#10;shell=progma 9_副本定价20110621-546" xfId="44"/>
    <cellStyle name="20% - Accent1" xfId="188"/>
    <cellStyle name="20% - Accent2" xfId="190"/>
    <cellStyle name="20% - Accent3" xfId="191"/>
    <cellStyle name="20% - Accent4" xfId="192"/>
    <cellStyle name="20% - Accent5" xfId="193"/>
    <cellStyle name="20% - Accent6" xfId="194"/>
    <cellStyle name="40% - Accent1" xfId="195"/>
    <cellStyle name="40% - Accent2" xfId="196"/>
    <cellStyle name="40% - Accent3" xfId="197"/>
    <cellStyle name="40% - Accent4" xfId="198"/>
    <cellStyle name="40% - Accent5" xfId="199"/>
    <cellStyle name="40% - Accent6" xfId="200"/>
    <cellStyle name="60% - Accent1" xfId="201"/>
    <cellStyle name="60% - Accent2" xfId="202"/>
    <cellStyle name="60% - Accent3" xfId="203"/>
    <cellStyle name="60% - Accent4" xfId="204"/>
    <cellStyle name="60% - Accent5" xfId="205"/>
    <cellStyle name="60% - Accent6" xfId="206"/>
    <cellStyle name="Accent1" xfId="207"/>
    <cellStyle name="Accent2" xfId="208"/>
    <cellStyle name="Accent3" xfId="209"/>
    <cellStyle name="Accent4" xfId="210"/>
    <cellStyle name="Accent5" xfId="211"/>
    <cellStyle name="Accent6" xfId="212"/>
    <cellStyle name="Bad" xfId="213"/>
    <cellStyle name="Calculation" xfId="214"/>
    <cellStyle name="Check Cell" xfId="215"/>
    <cellStyle name="Comma 10" xfId="27"/>
    <cellStyle name="Comma 10 2" xfId="216"/>
    <cellStyle name="Comma 11" xfId="217"/>
    <cellStyle name="Comma 11 2" xfId="20"/>
    <cellStyle name="Comma 12" xfId="218"/>
    <cellStyle name="Comma 12 2" xfId="219"/>
    <cellStyle name="Comma 13" xfId="220"/>
    <cellStyle name="Comma 13 2" xfId="121"/>
    <cellStyle name="Comma 14" xfId="221"/>
    <cellStyle name="Comma 14 2" xfId="223"/>
    <cellStyle name="Comma 15" xfId="61"/>
    <cellStyle name="Comma 15 2" xfId="224"/>
    <cellStyle name="Comma 16" xfId="222"/>
    <cellStyle name="Comma 16 2" xfId="225"/>
    <cellStyle name="Comma 17" xfId="226"/>
    <cellStyle name="Comma 17 2" xfId="227"/>
    <cellStyle name="Comma 18" xfId="228"/>
    <cellStyle name="Comma 19" xfId="229"/>
    <cellStyle name="Comma 2" xfId="15"/>
    <cellStyle name="Comma 2 2" xfId="231"/>
    <cellStyle name="Comma 2 2 2" xfId="233"/>
    <cellStyle name="Comma 2 3" xfId="235"/>
    <cellStyle name="Comma 2 3 2" xfId="237"/>
    <cellStyle name="Comma 2 4" xfId="240"/>
    <cellStyle name="Comma 20" xfId="60"/>
    <cellStyle name="Comma 3" xfId="241"/>
    <cellStyle name="Comma 3 2" xfId="242"/>
    <cellStyle name="Comma 3 2 2" xfId="243"/>
    <cellStyle name="Comma 3 3" xfId="244"/>
    <cellStyle name="Comma 3 3 2" xfId="40"/>
    <cellStyle name="Comma 3 4" xfId="35"/>
    <cellStyle name="Comma 4" xfId="245"/>
    <cellStyle name="Comma 4 2" xfId="246"/>
    <cellStyle name="Comma 5" xfId="247"/>
    <cellStyle name="Comma 5 2" xfId="248"/>
    <cellStyle name="Comma 6" xfId="250"/>
    <cellStyle name="Comma 6 2" xfId="251"/>
    <cellStyle name="Comma 7" xfId="253"/>
    <cellStyle name="Comma 7 2" xfId="254"/>
    <cellStyle name="Comma 8" xfId="255"/>
    <cellStyle name="Comma 8 2" xfId="256"/>
    <cellStyle name="Comma 9" xfId="257"/>
    <cellStyle name="Comma 9 2" xfId="258"/>
    <cellStyle name="Currency 10" xfId="259"/>
    <cellStyle name="Currency 10 2" xfId="143"/>
    <cellStyle name="Currency 11" xfId="230"/>
    <cellStyle name="Currency 11 2" xfId="232"/>
    <cellStyle name="Currency 12" xfId="234"/>
    <cellStyle name="Currency 12 2" xfId="236"/>
    <cellStyle name="Currency 13" xfId="239"/>
    <cellStyle name="Currency 13 2" xfId="260"/>
    <cellStyle name="Currency 14" xfId="261"/>
    <cellStyle name="Currency 14 2" xfId="33"/>
    <cellStyle name="Currency 15" xfId="263"/>
    <cellStyle name="Currency 15 2" xfId="264"/>
    <cellStyle name="Currency 16" xfId="265"/>
    <cellStyle name="Currency 16 2" xfId="266"/>
    <cellStyle name="Currency 17" xfId="267"/>
    <cellStyle name="Currency 17 2" xfId="118"/>
    <cellStyle name="Currency 18" xfId="268"/>
    <cellStyle name="Currency 19" xfId="269"/>
    <cellStyle name="Currency 2" xfId="270"/>
    <cellStyle name="Currency 2 2" xfId="271"/>
    <cellStyle name="Currency 2 2 2" xfId="272"/>
    <cellStyle name="Currency 2 3" xfId="273"/>
    <cellStyle name="Currency 2 3 2" xfId="274"/>
    <cellStyle name="Currency 2 4" xfId="275"/>
    <cellStyle name="Currency 20" xfId="262"/>
    <cellStyle name="Currency 3" xfId="142"/>
    <cellStyle name="Currency 3 2" xfId="277"/>
    <cellStyle name="Currency 3 2 2" xfId="279"/>
    <cellStyle name="Currency 3 3" xfId="281"/>
    <cellStyle name="Currency 3 3 2" xfId="284"/>
    <cellStyle name="Currency 3 4" xfId="4"/>
    <cellStyle name="Currency 4" xfId="285"/>
    <cellStyle name="Currency 4 2" xfId="286"/>
    <cellStyle name="Currency 5" xfId="276"/>
    <cellStyle name="Currency 5 2" xfId="278"/>
    <cellStyle name="Currency 6" xfId="280"/>
    <cellStyle name="Currency 6 2" xfId="283"/>
    <cellStyle name="Currency 7" xfId="3"/>
    <cellStyle name="Currency 7 2" xfId="38"/>
    <cellStyle name="Currency 8" xfId="287"/>
    <cellStyle name="Currency 8 2" xfId="288"/>
    <cellStyle name="Currency 9" xfId="289"/>
    <cellStyle name="Currency 9 2" xfId="290"/>
    <cellStyle name="Explanatory Text" xfId="291"/>
    <cellStyle name="Good" xfId="292"/>
    <cellStyle name="Heading 1" xfId="293"/>
    <cellStyle name="Heading 2" xfId="294"/>
    <cellStyle name="Heading 3" xfId="32"/>
    <cellStyle name="Heading 4" xfId="295"/>
    <cellStyle name="Input" xfId="22"/>
    <cellStyle name="Linked Cell" xfId="238"/>
    <cellStyle name="Neutral" xfId="36"/>
    <cellStyle name="Normal 2" xfId="282"/>
    <cellStyle name="Note" xfId="296"/>
    <cellStyle name="Output" xfId="297"/>
    <cellStyle name="Percent 2" xfId="185"/>
    <cellStyle name="Standard_MINOL_K" xfId="149"/>
    <cellStyle name="Title" xfId="299"/>
    <cellStyle name="Total" xfId="87"/>
    <cellStyle name="Warning Text" xfId="300"/>
    <cellStyle name="百分比" xfId="10" builtinId="5"/>
    <cellStyle name="百分比 2" xfId="130"/>
    <cellStyle name="百分比 3" xfId="156"/>
    <cellStyle name="常规" xfId="0" builtinId="0"/>
    <cellStyle name="常规 10 2" xfId="249"/>
    <cellStyle name="常规 10 3" xfId="252"/>
    <cellStyle name="常规 10_迈锐宝Malibu 真我之旅执行 -CTS Katherine.Sun" xfId="34"/>
    <cellStyle name="常规 2" xfId="298"/>
    <cellStyle name="常规 3" xfId="301"/>
    <cellStyle name="常规 3 2" xfId="302"/>
    <cellStyle name="常规 3 3" xfId="303"/>
    <cellStyle name="常规 4" xfId="304"/>
    <cellStyle name="常规 5" xfId="305"/>
    <cellStyle name="常规 6" xfId="12"/>
    <cellStyle name="常规 6 2" xfId="306"/>
    <cellStyle name="常规 6 3" xfId="307"/>
    <cellStyle name="常规 6_迈锐宝Malibu 真我之旅执行 -CTS Katherine.Sun" xfId="308"/>
    <cellStyle name="常规 7" xfId="309"/>
    <cellStyle name="常规 7 2" xfId="310"/>
    <cellStyle name="常规 7 3" xfId="8"/>
    <cellStyle name="常规 7_迈锐宝Malibu 真我之旅执行 -CTS Katherine.Sun" xfId="311"/>
    <cellStyle name="常规 8" xfId="312"/>
    <cellStyle name="逗号 2" xfId="189"/>
    <cellStyle name="货币 6 2" xfId="313"/>
    <cellStyle name="货币 6 3" xfId="314"/>
    <cellStyle name="解释性文本 2" xfId="315"/>
    <cellStyle name="适中 2" xfId="42"/>
    <cellStyle name="样式 1" xfId="1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1</xdr:col>
      <xdr:colOff>1800225</xdr:colOff>
      <xdr:row>4</xdr:row>
      <xdr:rowOff>19050</xdr:rowOff>
    </xdr:to>
    <xdr:pic>
      <xdr:nvPicPr>
        <xdr:cNvPr id="1038" name="图片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352425"/>
          <a:ext cx="23812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2/Desktop/&#27169;&#29256;/2016&#38634;&#20315;&#20848;&#37329;&#39046;&#32467;&#32858;&#20048;&#20250;&#24635;&#20915;&#36187;&#21450;&#33521;&#22269;SOW&#24247;&#36745;&#31532;&#22235;&#36718;&#25253;&#20215;_Pu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"/>
      <sheetName val="全国总决赛"/>
      <sheetName val="英国"/>
      <sheetName val="摄影摄像"/>
      <sheetName val="曼联代付费用"/>
    </sheetNames>
    <sheetDataSet>
      <sheetData sheetId="0" refreshError="1">
        <row r="11">
          <cell r="D11">
            <v>108149.61679499999</v>
          </cell>
        </row>
      </sheetData>
      <sheetData sheetId="1" refreshError="1"/>
      <sheetData sheetId="2" refreshError="1"/>
      <sheetData sheetId="3" refreshError="1">
        <row r="24">
          <cell r="H24">
            <v>24077.79</v>
          </cell>
        </row>
      </sheetData>
      <sheetData sheetId="4" refreshError="1">
        <row r="10">
          <cell r="G10">
            <v>104277.12768000001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10" workbookViewId="0">
      <selection activeCell="F25" sqref="F25"/>
    </sheetView>
  </sheetViews>
  <sheetFormatPr defaultColWidth="9" defaultRowHeight="13.5"/>
  <cols>
    <col min="1" max="1" width="7.625" customWidth="1"/>
    <col min="2" max="2" width="35" style="4" customWidth="1"/>
    <col min="3" max="3" width="10.75" style="4" customWidth="1"/>
    <col min="4" max="4" width="7.125" style="4" customWidth="1"/>
    <col min="5" max="5" width="5.75" style="4" customWidth="1"/>
    <col min="6" max="6" width="13.625" style="4" customWidth="1"/>
    <col min="7" max="7" width="35.125" customWidth="1"/>
    <col min="8" max="8" width="36.125" customWidth="1"/>
    <col min="9" max="9" width="35.25" customWidth="1"/>
    <col min="10" max="10" width="20.75" customWidth="1"/>
    <col min="11" max="11" width="15.25" customWidth="1"/>
    <col min="12" max="12" width="20.75" customWidth="1"/>
    <col min="13" max="13" width="13" customWidth="1"/>
    <col min="14" max="14" width="23.25" customWidth="1"/>
  </cols>
  <sheetData>
    <row r="1" spans="1:14">
      <c r="A1" s="47" t="s">
        <v>0</v>
      </c>
      <c r="B1" s="47"/>
      <c r="C1" s="47"/>
      <c r="D1" s="47"/>
      <c r="E1" s="47"/>
      <c r="F1" s="47"/>
      <c r="G1" s="47"/>
    </row>
    <row r="2" spans="1:14">
      <c r="A2" s="47"/>
      <c r="B2" s="47"/>
      <c r="C2" s="47"/>
      <c r="D2" s="47"/>
      <c r="E2" s="47"/>
      <c r="F2" s="47"/>
      <c r="G2" s="47"/>
    </row>
    <row r="3" spans="1:14" s="1" customFormat="1" ht="19.5" customHeight="1">
      <c r="A3" s="31"/>
      <c r="B3" s="31"/>
      <c r="C3" s="31"/>
      <c r="D3" s="31"/>
      <c r="E3" s="31"/>
      <c r="F3" s="31"/>
      <c r="G3" s="5"/>
    </row>
    <row r="4" spans="1:14" ht="18.75" customHeight="1">
      <c r="A4" s="32"/>
      <c r="B4" s="32"/>
      <c r="C4" s="32"/>
      <c r="D4" s="32"/>
      <c r="E4" s="32"/>
      <c r="F4" s="32"/>
      <c r="G4" s="6"/>
    </row>
    <row r="5" spans="1:14" ht="22.5" customHeight="1">
      <c r="A5" s="7" t="s">
        <v>1</v>
      </c>
      <c r="B5" s="8"/>
      <c r="C5" s="8"/>
      <c r="D5" s="8"/>
      <c r="E5" s="8"/>
      <c r="F5" s="8"/>
      <c r="G5" s="45" t="s">
        <v>2</v>
      </c>
    </row>
    <row r="6" spans="1:14" ht="19.5" customHeight="1">
      <c r="A6" s="7" t="s">
        <v>3</v>
      </c>
      <c r="B6" s="8"/>
      <c r="C6" s="8"/>
      <c r="D6" s="8"/>
      <c r="E6" s="8"/>
      <c r="F6" s="8"/>
      <c r="G6" s="45"/>
    </row>
    <row r="7" spans="1:14" ht="22.5" customHeight="1">
      <c r="A7" s="7" t="s">
        <v>4</v>
      </c>
      <c r="B7" s="8"/>
      <c r="C7" s="8"/>
      <c r="D7" s="8"/>
      <c r="E7" s="8"/>
      <c r="F7" s="8"/>
      <c r="G7" s="45"/>
    </row>
    <row r="8" spans="1:14" ht="25.5" customHeight="1">
      <c r="A8" s="7" t="s">
        <v>5</v>
      </c>
      <c r="B8" s="8"/>
      <c r="C8" s="8"/>
      <c r="D8" s="8"/>
      <c r="E8" s="8"/>
      <c r="F8" s="8"/>
      <c r="G8" s="46"/>
    </row>
    <row r="9" spans="1:14" s="2" customFormat="1" ht="15.75" customHeight="1">
      <c r="A9" s="9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14" s="3" customFormat="1" ht="15.75" customHeight="1">
      <c r="A10" s="39" t="s">
        <v>13</v>
      </c>
      <c r="B10" s="10" t="s">
        <v>14</v>
      </c>
      <c r="C10" s="11">
        <v>500</v>
      </c>
      <c r="D10" s="12" t="s">
        <v>15</v>
      </c>
      <c r="E10" s="13">
        <v>1</v>
      </c>
      <c r="F10" s="11">
        <f>C10*E10</f>
        <v>500</v>
      </c>
      <c r="G10" s="14" t="s">
        <v>16</v>
      </c>
      <c r="I10" s="28" t="s">
        <v>17</v>
      </c>
      <c r="J10" s="29">
        <v>55371.804755468198</v>
      </c>
      <c r="K10" s="28" t="e">
        <f>[1]摄影摄像!H22</f>
        <v>#REF!</v>
      </c>
      <c r="L10" s="29" t="e">
        <f t="shared" ref="L10" si="0">K10*0.55</f>
        <v>#REF!</v>
      </c>
      <c r="M10" s="30" t="e">
        <f t="shared" ref="M10" si="1">-(J10-L10)/J10</f>
        <v>#REF!</v>
      </c>
      <c r="N10" s="30"/>
    </row>
    <row r="11" spans="1:14" s="3" customFormat="1" ht="15.75" customHeight="1">
      <c r="A11" s="40"/>
      <c r="B11" s="10" t="s">
        <v>18</v>
      </c>
      <c r="C11" s="11">
        <v>500</v>
      </c>
      <c r="D11" s="12" t="s">
        <v>15</v>
      </c>
      <c r="E11" s="13">
        <v>1</v>
      </c>
      <c r="F11" s="11">
        <f>C11*E11</f>
        <v>500</v>
      </c>
      <c r="G11" s="14" t="s">
        <v>19</v>
      </c>
      <c r="I11" s="28" t="s">
        <v>17</v>
      </c>
      <c r="J11" s="29">
        <v>55371.804755468198</v>
      </c>
      <c r="K11" s="28" t="e">
        <f>[1]摄影摄像!H23</f>
        <v>#REF!</v>
      </c>
      <c r="L11" s="29" t="e">
        <f t="shared" ref="L11" si="2">K11*0.55</f>
        <v>#REF!</v>
      </c>
      <c r="M11" s="30" t="e">
        <f t="shared" ref="M11" si="3">-(J11-L11)/J11</f>
        <v>#REF!</v>
      </c>
      <c r="N11" s="30"/>
    </row>
    <row r="12" spans="1:14" s="3" customFormat="1" ht="15.75" customHeight="1">
      <c r="A12" s="40"/>
      <c r="B12" s="10" t="s">
        <v>20</v>
      </c>
      <c r="C12" s="11">
        <v>900</v>
      </c>
      <c r="D12" s="12" t="s">
        <v>15</v>
      </c>
      <c r="E12" s="13">
        <v>1</v>
      </c>
      <c r="F12" s="11">
        <f>C12*E12</f>
        <v>900</v>
      </c>
      <c r="G12" s="15" t="s">
        <v>21</v>
      </c>
      <c r="I12" s="28" t="s">
        <v>17</v>
      </c>
      <c r="J12" s="29">
        <v>55371.804755468198</v>
      </c>
      <c r="K12" s="28">
        <f>[1]摄影摄像!H24</f>
        <v>24077.79</v>
      </c>
      <c r="L12" s="29">
        <f t="shared" ref="L12:L14" si="4">K12*0.55</f>
        <v>13242.7845</v>
      </c>
      <c r="M12" s="30">
        <f t="shared" ref="M12:M14" si="5">-(J12-L12)/J12</f>
        <v>-0.76083885005225105</v>
      </c>
      <c r="N12" s="30"/>
    </row>
    <row r="13" spans="1:14" s="3" customFormat="1" ht="15.75" customHeight="1">
      <c r="A13" s="40"/>
      <c r="B13" s="10" t="s">
        <v>22</v>
      </c>
      <c r="C13" s="11">
        <v>2000</v>
      </c>
      <c r="D13" s="12" t="s">
        <v>15</v>
      </c>
      <c r="E13" s="13">
        <v>2</v>
      </c>
      <c r="F13" s="11">
        <f t="shared" ref="F13:F24" si="6">C13*E13</f>
        <v>4000</v>
      </c>
      <c r="G13" s="15" t="s">
        <v>23</v>
      </c>
      <c r="H13" s="3" t="s">
        <v>24</v>
      </c>
      <c r="I13" s="28" t="s">
        <v>25</v>
      </c>
      <c r="J13" s="29">
        <v>51527.231594119003</v>
      </c>
      <c r="K13" s="28">
        <f>[1]曼联代付费用!G10</f>
        <v>104277.12768000001</v>
      </c>
      <c r="L13" s="29">
        <f t="shared" si="4"/>
        <v>57352.420224000001</v>
      </c>
      <c r="M13" s="30">
        <f t="shared" si="5"/>
        <v>0.113050681157609</v>
      </c>
      <c r="N13" s="30" t="s">
        <v>26</v>
      </c>
    </row>
    <row r="14" spans="1:14" s="3" customFormat="1" ht="15.75" customHeight="1">
      <c r="A14" s="40"/>
      <c r="B14" s="10" t="s">
        <v>27</v>
      </c>
      <c r="C14" s="11">
        <v>600</v>
      </c>
      <c r="D14" s="12" t="s">
        <v>15</v>
      </c>
      <c r="E14" s="13">
        <v>2</v>
      </c>
      <c r="F14" s="11">
        <f t="shared" si="6"/>
        <v>1200</v>
      </c>
      <c r="G14" s="15" t="s">
        <v>28</v>
      </c>
      <c r="I14" s="28" t="s">
        <v>29</v>
      </c>
      <c r="J14" s="29">
        <v>235227.272727273</v>
      </c>
      <c r="K14" s="29" t="e">
        <f>#REF!+#REF!+[1]报价!D11</f>
        <v>#REF!</v>
      </c>
      <c r="L14" s="29" t="e">
        <f t="shared" si="4"/>
        <v>#REF!</v>
      </c>
      <c r="M14" s="30" t="e">
        <f t="shared" si="5"/>
        <v>#REF!</v>
      </c>
      <c r="N14" s="30"/>
    </row>
    <row r="15" spans="1:14" s="3" customFormat="1" ht="15.75" customHeight="1">
      <c r="A15" s="40"/>
      <c r="B15" s="10" t="s">
        <v>30</v>
      </c>
      <c r="C15" s="11">
        <v>900</v>
      </c>
      <c r="D15" s="12" t="s">
        <v>15</v>
      </c>
      <c r="E15" s="13">
        <v>1</v>
      </c>
      <c r="F15" s="11">
        <f t="shared" si="6"/>
        <v>900</v>
      </c>
      <c r="G15" s="15" t="s">
        <v>31</v>
      </c>
      <c r="I15" s="28"/>
      <c r="J15" s="29"/>
      <c r="K15" s="28"/>
      <c r="L15" s="28"/>
      <c r="M15" s="28"/>
      <c r="N15" s="28"/>
    </row>
    <row r="16" spans="1:14" s="3" customFormat="1" ht="15.75" customHeight="1">
      <c r="A16" s="40"/>
      <c r="B16" s="10" t="s">
        <v>32</v>
      </c>
      <c r="C16" s="11">
        <v>4500</v>
      </c>
      <c r="D16" s="12" t="s">
        <v>15</v>
      </c>
      <c r="E16" s="13">
        <v>2</v>
      </c>
      <c r="F16" s="11">
        <f t="shared" si="6"/>
        <v>9000</v>
      </c>
      <c r="G16" s="14" t="s">
        <v>33</v>
      </c>
      <c r="I16" s="28"/>
      <c r="J16" s="28"/>
      <c r="K16" s="28"/>
      <c r="L16" s="28"/>
      <c r="M16" s="28"/>
      <c r="N16" s="28"/>
    </row>
    <row r="17" spans="1:14" s="3" customFormat="1" ht="15.75" customHeight="1">
      <c r="A17" s="40"/>
      <c r="B17" s="16" t="s">
        <v>34</v>
      </c>
      <c r="C17" s="11">
        <v>600</v>
      </c>
      <c r="D17" s="12" t="s">
        <v>15</v>
      </c>
      <c r="E17" s="13">
        <v>2</v>
      </c>
      <c r="F17" s="11">
        <f t="shared" si="6"/>
        <v>1200</v>
      </c>
      <c r="G17" s="15" t="s">
        <v>21</v>
      </c>
      <c r="I17" s="28"/>
      <c r="J17" s="28"/>
      <c r="K17" s="28"/>
      <c r="L17" s="28"/>
      <c r="M17" s="28"/>
      <c r="N17" s="28"/>
    </row>
    <row r="18" spans="1:14" s="3" customFormat="1" ht="15.75" customHeight="1">
      <c r="A18" s="40"/>
      <c r="B18" s="10" t="s">
        <v>35</v>
      </c>
      <c r="C18" s="11">
        <v>2000</v>
      </c>
      <c r="D18" s="12" t="s">
        <v>15</v>
      </c>
      <c r="E18" s="13">
        <v>2</v>
      </c>
      <c r="F18" s="11">
        <f t="shared" si="6"/>
        <v>4000</v>
      </c>
      <c r="G18" s="15" t="s">
        <v>23</v>
      </c>
      <c r="I18" s="28"/>
      <c r="J18" s="28"/>
      <c r="K18" s="28"/>
      <c r="L18" s="28"/>
      <c r="M18" s="28"/>
      <c r="N18" s="28"/>
    </row>
    <row r="19" spans="1:14" s="3" customFormat="1" ht="15.75" customHeight="1">
      <c r="A19" s="40"/>
      <c r="B19" s="10" t="s">
        <v>36</v>
      </c>
      <c r="C19" s="11">
        <v>600</v>
      </c>
      <c r="D19" s="12" t="s">
        <v>15</v>
      </c>
      <c r="E19" s="13">
        <v>2</v>
      </c>
      <c r="F19" s="11">
        <f t="shared" si="6"/>
        <v>1200</v>
      </c>
      <c r="G19" s="15" t="s">
        <v>28</v>
      </c>
    </row>
    <row r="20" spans="1:14" s="3" customFormat="1" ht="15.75" customHeight="1">
      <c r="A20" s="40"/>
      <c r="B20" s="10" t="s">
        <v>37</v>
      </c>
      <c r="C20" s="11">
        <v>4500</v>
      </c>
      <c r="D20" s="12" t="s">
        <v>15</v>
      </c>
      <c r="E20" s="13">
        <v>2</v>
      </c>
      <c r="F20" s="11">
        <f t="shared" si="6"/>
        <v>9000</v>
      </c>
      <c r="G20" s="14" t="s">
        <v>33</v>
      </c>
    </row>
    <row r="21" spans="1:14" s="3" customFormat="1" ht="15.75" customHeight="1">
      <c r="A21" s="40"/>
      <c r="B21" s="10" t="s">
        <v>38</v>
      </c>
      <c r="C21" s="11">
        <v>6000</v>
      </c>
      <c r="D21" s="12" t="s">
        <v>15</v>
      </c>
      <c r="E21" s="13">
        <v>1</v>
      </c>
      <c r="F21" s="11">
        <f t="shared" si="6"/>
        <v>6000</v>
      </c>
      <c r="G21" s="14" t="s">
        <v>33</v>
      </c>
    </row>
    <row r="22" spans="1:14" s="3" customFormat="1" ht="15.75" customHeight="1">
      <c r="A22" s="40"/>
      <c r="B22" s="10" t="s">
        <v>38</v>
      </c>
      <c r="C22" s="11">
        <v>900</v>
      </c>
      <c r="D22" s="12" t="s">
        <v>15</v>
      </c>
      <c r="E22" s="13">
        <v>1</v>
      </c>
      <c r="F22" s="11">
        <f t="shared" si="6"/>
        <v>900</v>
      </c>
      <c r="G22" s="15" t="s">
        <v>31</v>
      </c>
    </row>
    <row r="23" spans="1:14" s="3" customFormat="1" ht="15.75" customHeight="1">
      <c r="A23" s="40"/>
      <c r="B23" s="10" t="s">
        <v>48</v>
      </c>
      <c r="C23" s="11">
        <v>1600</v>
      </c>
      <c r="D23" s="12" t="s">
        <v>15</v>
      </c>
      <c r="E23" s="13">
        <v>6</v>
      </c>
      <c r="F23" s="11">
        <f t="shared" si="6"/>
        <v>9600</v>
      </c>
      <c r="G23" s="15" t="s">
        <v>39</v>
      </c>
      <c r="H23" s="3" t="s">
        <v>40</v>
      </c>
    </row>
    <row r="24" spans="1:14" s="3" customFormat="1" ht="15.75" customHeight="1">
      <c r="A24" s="40"/>
      <c r="B24" s="10" t="s">
        <v>41</v>
      </c>
      <c r="C24" s="11">
        <v>1800</v>
      </c>
      <c r="D24" s="12" t="s">
        <v>15</v>
      </c>
      <c r="E24" s="13">
        <v>7</v>
      </c>
      <c r="F24" s="11">
        <f t="shared" si="6"/>
        <v>12600</v>
      </c>
      <c r="G24" s="15" t="s">
        <v>39</v>
      </c>
      <c r="H24" s="3" t="s">
        <v>40</v>
      </c>
    </row>
    <row r="25" spans="1:14" s="2" customFormat="1" ht="15.75" customHeight="1">
      <c r="A25" s="41"/>
      <c r="B25" s="33" t="s">
        <v>42</v>
      </c>
      <c r="C25" s="34"/>
      <c r="D25" s="34"/>
      <c r="E25" s="35"/>
      <c r="F25" s="17">
        <f>SUM(F10:F24)</f>
        <v>61500</v>
      </c>
      <c r="G25" s="18"/>
    </row>
    <row r="26" spans="1:14" ht="14.25">
      <c r="A26" s="42" t="s">
        <v>43</v>
      </c>
      <c r="B26" s="19"/>
      <c r="C26" s="20"/>
      <c r="D26" s="19" t="s">
        <v>44</v>
      </c>
      <c r="E26" s="19"/>
      <c r="F26" s="20">
        <f>C26*E26</f>
        <v>0</v>
      </c>
      <c r="G26" s="21"/>
    </row>
    <row r="27" spans="1:14" ht="14.25">
      <c r="A27" s="43"/>
      <c r="B27" s="19"/>
      <c r="C27" s="20"/>
      <c r="D27" s="19" t="s">
        <v>44</v>
      </c>
      <c r="E27" s="19"/>
      <c r="F27" s="20">
        <f>C27*E27</f>
        <v>0</v>
      </c>
      <c r="G27" s="21"/>
    </row>
    <row r="28" spans="1:14" ht="14.25">
      <c r="A28" s="43"/>
      <c r="B28" s="19"/>
      <c r="C28" s="22"/>
      <c r="D28" s="19" t="s">
        <v>44</v>
      </c>
      <c r="E28" s="19"/>
      <c r="F28" s="20">
        <f>C28*E28</f>
        <v>0</v>
      </c>
      <c r="G28" s="21"/>
    </row>
    <row r="29" spans="1:14" ht="14.25">
      <c r="A29" s="43"/>
      <c r="B29" s="19"/>
      <c r="C29" s="22"/>
      <c r="D29" s="19" t="s">
        <v>45</v>
      </c>
      <c r="E29" s="19"/>
      <c r="F29" s="20">
        <f>C29*E29</f>
        <v>0</v>
      </c>
      <c r="G29" s="21"/>
    </row>
    <row r="30" spans="1:14" s="1" customFormat="1" ht="14.25">
      <c r="A30" s="43"/>
      <c r="B30" s="23"/>
      <c r="C30" s="24"/>
      <c r="D30" s="23" t="s">
        <v>46</v>
      </c>
      <c r="E30" s="23"/>
      <c r="F30" s="25">
        <f>C30*E30</f>
        <v>0</v>
      </c>
      <c r="G30" s="15"/>
    </row>
    <row r="31" spans="1:14" ht="14.25">
      <c r="A31" s="44"/>
      <c r="B31" s="33" t="s">
        <v>42</v>
      </c>
      <c r="C31" s="34"/>
      <c r="D31" s="34"/>
      <c r="E31" s="35" t="s">
        <v>11</v>
      </c>
      <c r="F31" s="17">
        <f>SUM(F26:F30)</f>
        <v>0</v>
      </c>
      <c r="G31" s="18"/>
    </row>
    <row r="32" spans="1:14" ht="16.5">
      <c r="A32" s="36" t="s">
        <v>47</v>
      </c>
      <c r="B32" s="37"/>
      <c r="C32" s="37"/>
      <c r="D32" s="37"/>
      <c r="E32" s="38"/>
      <c r="F32" s="26">
        <f>SUM(F31,F25)</f>
        <v>61500</v>
      </c>
      <c r="G32" s="27"/>
    </row>
  </sheetData>
  <mergeCells count="9">
    <mergeCell ref="G5:G8"/>
    <mergeCell ref="A1:G2"/>
    <mergeCell ref="A3:F3"/>
    <mergeCell ref="A4:F4"/>
    <mergeCell ref="B25:E25"/>
    <mergeCell ref="B31:E31"/>
    <mergeCell ref="A32:E32"/>
    <mergeCell ref="A10:A25"/>
    <mergeCell ref="A26:A31"/>
  </mergeCells>
  <phoneticPr fontId="33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国内会议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安黎欢</dc:creator>
  <cp:lastModifiedBy>Adimn</cp:lastModifiedBy>
  <dcterms:created xsi:type="dcterms:W3CDTF">2016-05-12T07:16:00Z</dcterms:created>
  <dcterms:modified xsi:type="dcterms:W3CDTF">2018-01-04T08:38:48Z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