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员工差旅明细!$A$1:$K$65</definedName>
  </definedNames>
  <calcPr calcId="144525"/>
</workbook>
</file>

<file path=xl/sharedStrings.xml><?xml version="1.0" encoding="utf-8"?>
<sst xmlns="http://schemas.openxmlformats.org/spreadsheetml/2006/main" count="124">
  <si>
    <t>【员工差旅报销单】</t>
  </si>
  <si>
    <t>姓名:</t>
  </si>
  <si>
    <t>岑余</t>
  </si>
  <si>
    <t>职位:</t>
  </si>
  <si>
    <t>业务经理</t>
  </si>
  <si>
    <t>发生地:</t>
  </si>
  <si>
    <t>上海、武汉</t>
  </si>
  <si>
    <t>部门:</t>
  </si>
  <si>
    <t>上海事业部</t>
  </si>
  <si>
    <t>发生日期:</t>
  </si>
  <si>
    <t>报销日期:</t>
  </si>
  <si>
    <t>团号:</t>
  </si>
  <si>
    <t xml:space="preserve">HMOA-180718-SXY618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</si>
  <si>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</si>
  <si>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</si>
  <si>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</si>
  <si>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</si>
  <si>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</si>
  <si>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</si>
  <si>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</si>
  <si>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</si>
  <si>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</si>
  <si>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16日上海-武汉、岑余、马可、张筱青、陈佳伟、袁巧云、仰慧婷、于畅、姚艺婷、张羽，9人，291*9</t>
  </si>
  <si>
    <t>16日成都-武汉、曹利娟、当天一二等无票，因此定的卧铺</t>
  </si>
  <si>
    <t>21日、武汉-上海、岑余、于畅、仰慧婷</t>
  </si>
  <si>
    <t>市内交通（打车）</t>
  </si>
  <si>
    <t>07.19 公司-客户公司</t>
  </si>
  <si>
    <t>07.19 客户公司-公司</t>
  </si>
  <si>
    <t>07.14 公司-家 取资料</t>
  </si>
  <si>
    <t>07.16 家-火车站</t>
  </si>
  <si>
    <t>07.16 会议酒店-住宿酒店</t>
  </si>
  <si>
    <t>07.21 住宿酒店-武汉火车站</t>
  </si>
  <si>
    <t>07.22 上海台风去公司加班</t>
  </si>
  <si>
    <t>07.11 公司-客户公司</t>
  </si>
  <si>
    <t>07.13 取物料</t>
  </si>
  <si>
    <t>07.16 洲际-希尔顿</t>
  </si>
  <si>
    <t>07.16 希尔顿-洲际</t>
  </si>
  <si>
    <t>07.20 去机场给客户送遗落的笔记本</t>
  </si>
  <si>
    <t>07.21 洲际酒店-希尔顿酒店还物料</t>
  </si>
  <si>
    <t>07.21 虹桥火车站-公司</t>
  </si>
  <si>
    <t>07.21 公司-家</t>
  </si>
  <si>
    <t>过路费</t>
  </si>
  <si>
    <t>07.16 于畅</t>
  </si>
  <si>
    <t>07.18 于畅</t>
  </si>
  <si>
    <t>住宿费</t>
  </si>
  <si>
    <t>16日 全体住宿，6标间</t>
  </si>
  <si>
    <t>餐费</t>
  </si>
  <si>
    <t>7.16 岑余、仰慧婷、成可心、马可、陈佳伟、于畅、曹利娟、张羽、袁巧云、张筱青、姚艺婷</t>
  </si>
  <si>
    <t>7.17 于畅</t>
  </si>
  <si>
    <t>7.17 岑余、仰慧婷、成可心、马可、陈佳伟、于畅、曹利娟、张羽、袁巧云、张筱青、姚艺婷</t>
  </si>
  <si>
    <t>7.20 岑余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</si>
  <si>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</si>
  <si>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</si>
  <si>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</si>
  <si>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</si>
  <si>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</si>
  <si>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</si>
  <si>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</si>
  <si>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</si>
  <si>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</si>
  <si>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</si>
  <si>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</si>
  <si>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</si>
  <si>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武汉</t>
  </si>
  <si>
    <t>7月16日-7月20日</t>
  </si>
  <si>
    <t>工作日</t>
  </si>
  <si>
    <t>周六</t>
  </si>
  <si>
    <t>【借款报销单】</t>
  </si>
  <si>
    <t xml:space="preserve">团号：HMOA-180718-SXY618 </t>
  </si>
  <si>
    <t>会议日期：7月18-20日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</si>
  <si>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</si>
  <si>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</si>
  <si>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</si>
  <si>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</si>
  <si>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</si>
  <si>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</si>
  <si>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</si>
  <si>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</si>
  <si>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</si>
  <si>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</si>
  <si>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</si>
  <si>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</si>
  <si>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</si>
  <si>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</si>
  <si>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</si>
  <si>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</si>
  <si>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</si>
  <si>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</si>
  <si>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</si>
  <si>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</si>
  <si>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</si>
  <si>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请客户用餐</t>
  </si>
  <si>
    <t>需提供刷卡联、菜单（小票）</t>
  </si>
  <si>
    <t>部门开工宴</t>
  </si>
  <si>
    <t>和武汉酒店销售用餐</t>
  </si>
  <si>
    <t>客户挂房账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</si>
  <si>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</si>
  <si>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</si>
  <si>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</si>
  <si>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补票</t>
  </si>
  <si>
    <t>VIP司机房间</t>
  </si>
  <si>
    <t>快递费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</si>
  <si>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</si>
  <si>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</si>
  <si>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</si>
  <si>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</si>
  <si>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</si>
  <si>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LED灯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</si>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</sst>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  <numFmt numFmtId="181" formatCode="yyyy&quot;年&quot;m&quot;月&quot;;@"/>
    <numFmt numFmtId="182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22" fillId="29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7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8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0" xfId="50" applyFont="1" applyFill="1" applyBorder="1" applyAlignment="1">
      <alignment horizontal="center" vertical="center"/>
    </xf>
    <xf numFmtId="0" fontId="8" fillId="6" borderId="14" xfId="50" applyFont="1" applyFill="1" applyBorder="1" applyAlignment="1">
      <alignment horizontal="center" vertical="center"/>
    </xf>
    <xf numFmtId="0" fontId="8" fillId="6" borderId="11" xfId="50" applyFont="1" applyFill="1" applyBorder="1" applyAlignment="1">
      <alignment horizontal="center" vertical="center"/>
    </xf>
    <xf numFmtId="0" fontId="8" fillId="6" borderId="1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181" fontId="8" fillId="9" borderId="0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58" fontId="8" fillId="6" borderId="2" xfId="50" applyNumberFormat="1" applyFont="1" applyFill="1" applyBorder="1" applyAlignment="1">
      <alignment horizontal="center" vertical="center"/>
    </xf>
    <xf numFmtId="0" fontId="0" fillId="0" borderId="0" xfId="5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4" fillId="0" borderId="0" xfId="50" applyFont="1" applyAlignment="1">
      <alignment horizontal="right" vertical="center" wrapText="1"/>
    </xf>
    <xf numFmtId="0" fontId="8" fillId="9" borderId="13" xfId="50" applyFont="1" applyFill="1" applyBorder="1" applyAlignment="1">
      <alignment horizontal="center" vertical="center" wrapText="1"/>
    </xf>
    <xf numFmtId="0" fontId="8" fillId="9" borderId="14" xfId="50" applyFont="1" applyFill="1" applyBorder="1" applyAlignment="1">
      <alignment horizontal="center" vertical="center" wrapText="1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 wrapText="1"/>
    </xf>
    <xf numFmtId="0" fontId="8" fillId="0" borderId="0" xfId="50" applyFont="1" applyAlignment="1">
      <alignment vertical="center" wrapText="1"/>
    </xf>
    <xf numFmtId="0" fontId="9" fillId="0" borderId="2" xfId="50" applyFont="1" applyBorder="1" applyAlignment="1">
      <alignment horizontal="center" vertical="center" wrapText="1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3" xfId="50" applyFont="1" applyFill="1" applyBorder="1" applyAlignment="1">
      <alignment horizontal="center" vertical="center" wrapText="1"/>
    </xf>
    <xf numFmtId="0" fontId="8" fillId="6" borderId="5" xfId="50" applyFont="1" applyFill="1" applyBorder="1" applyAlignment="1">
      <alignment horizontal="center" vertical="center" wrapText="1"/>
    </xf>
    <xf numFmtId="0" fontId="8" fillId="6" borderId="4" xfId="50" applyFont="1" applyFill="1" applyBorder="1" applyAlignment="1">
      <alignment horizontal="center" vertical="center" wrapText="1"/>
    </xf>
    <xf numFmtId="179" fontId="8" fillId="6" borderId="8" xfId="50" applyNumberFormat="1" applyFont="1" applyFill="1" applyBorder="1" applyAlignment="1">
      <alignment horizontal="center" vertical="center"/>
    </xf>
    <xf numFmtId="179" fontId="8" fillId="6" borderId="13" xfId="50" applyNumberFormat="1" applyFont="1" applyFill="1" applyBorder="1" applyAlignment="1">
      <alignment horizontal="center" vertical="center"/>
    </xf>
    <xf numFmtId="179" fontId="8" fillId="6" borderId="10" xfId="50" applyNumberFormat="1" applyFont="1" applyFill="1" applyBorder="1" applyAlignment="1">
      <alignment horizontal="center" vertical="center"/>
    </xf>
    <xf numFmtId="179" fontId="8" fillId="6" borderId="14" xfId="50" applyNumberFormat="1" applyFont="1" applyFill="1" applyBorder="1" applyAlignment="1">
      <alignment horizontal="center" vertical="center"/>
    </xf>
    <xf numFmtId="179" fontId="8" fillId="6" borderId="11" xfId="50" applyNumberFormat="1" applyFont="1" applyFill="1" applyBorder="1" applyAlignment="1">
      <alignment horizontal="center" vertical="center"/>
    </xf>
    <xf numFmtId="179" fontId="8" fillId="6" borderId="15" xfId="50" applyNumberFormat="1" applyFont="1" applyFill="1" applyBorder="1" applyAlignment="1">
      <alignment horizontal="center"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 wrapText="1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 wrapText="1"/>
    </xf>
    <xf numFmtId="182" fontId="8" fillId="9" borderId="0" xfId="50" applyNumberFormat="1" applyFont="1" applyFill="1" applyBorder="1" applyAlignment="1">
      <alignment horizontal="center" vertical="center"/>
    </xf>
    <xf numFmtId="182" fontId="8" fillId="9" borderId="14" xfId="50" applyNumberFormat="1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topLeftCell="A28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style="61" customWidth="1"/>
  </cols>
  <sheetData>
    <row r="1" spans="2:11">
      <c r="B1" s="62"/>
      <c r="C1" s="62"/>
      <c r="D1" s="62"/>
      <c r="E1" s="62"/>
      <c r="F1" s="62"/>
      <c r="G1" s="62"/>
      <c r="H1" s="62"/>
      <c r="I1" s="62"/>
      <c r="J1" s="62"/>
      <c r="K1" s="102"/>
    </row>
    <row r="3" ht="18.7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103"/>
    </row>
    <row r="4" ht="20.1" customHeight="1" spans="2:11">
      <c r="B4" s="63"/>
      <c r="C4" s="63"/>
      <c r="D4" s="63"/>
      <c r="E4" s="63"/>
      <c r="F4" s="63"/>
      <c r="G4" s="63"/>
      <c r="H4" s="63"/>
      <c r="I4" s="63"/>
      <c r="J4" s="63"/>
      <c r="K4" s="104"/>
    </row>
    <row r="5" ht="20.1" customHeight="1" spans="2:11">
      <c r="B5" s="64"/>
      <c r="C5" s="65"/>
      <c r="D5" s="66" t="s">
        <v>1</v>
      </c>
      <c r="E5" s="66"/>
      <c r="F5" s="67" t="s">
        <v>2</v>
      </c>
      <c r="G5" s="67"/>
      <c r="H5" s="66" t="s">
        <v>3</v>
      </c>
      <c r="I5" s="65"/>
      <c r="J5" s="67" t="s">
        <v>4</v>
      </c>
      <c r="K5" s="105"/>
    </row>
    <row r="6" ht="20.1" customHeight="1" spans="2:11">
      <c r="B6" s="68"/>
      <c r="C6" s="69"/>
      <c r="D6" s="70" t="s">
        <v>5</v>
      </c>
      <c r="E6" s="70"/>
      <c r="F6" s="71" t="s">
        <v>6</v>
      </c>
      <c r="G6" s="71"/>
      <c r="H6" s="70" t="s">
        <v>7</v>
      </c>
      <c r="I6" s="69"/>
      <c r="J6" s="71" t="s">
        <v>8</v>
      </c>
      <c r="K6" s="106"/>
    </row>
    <row r="7" ht="20.1" customHeight="1" spans="2:11">
      <c r="B7" s="68"/>
      <c r="C7" s="69"/>
      <c r="D7" s="70" t="s">
        <v>9</v>
      </c>
      <c r="E7" s="70"/>
      <c r="F7" s="72">
        <v>43282</v>
      </c>
      <c r="G7" s="71"/>
      <c r="H7" s="70" t="s">
        <v>10</v>
      </c>
      <c r="I7" s="107"/>
      <c r="J7" s="108">
        <v>43304</v>
      </c>
      <c r="K7" s="106"/>
    </row>
    <row r="8" ht="20.1" customHeight="1" spans="2:11">
      <c r="B8" s="73"/>
      <c r="C8" s="74"/>
      <c r="D8" s="75"/>
      <c r="E8" s="75"/>
      <c r="F8" s="76"/>
      <c r="G8" s="76"/>
      <c r="H8" s="75" t="s">
        <v>11</v>
      </c>
      <c r="I8" s="109"/>
      <c r="J8" s="76" t="s">
        <v>12</v>
      </c>
      <c r="K8" s="110"/>
    </row>
    <row r="9" ht="20.1" customHeight="1" spans="2:11">
      <c r="B9" s="77"/>
      <c r="C9" s="77"/>
      <c r="D9" s="77"/>
      <c r="E9" s="77"/>
      <c r="F9" s="77"/>
      <c r="G9" s="77"/>
      <c r="H9" s="77"/>
      <c r="I9" s="77"/>
      <c r="J9" s="77"/>
      <c r="K9" s="111"/>
    </row>
    <row r="10" ht="20.1" customHeight="1" spans="2:11">
      <c r="B10" s="78" t="s">
        <v>13</v>
      </c>
      <c r="C10" s="79"/>
      <c r="D10" s="80" t="s">
        <v>14</v>
      </c>
      <c r="E10" s="80" t="s">
        <v>15</v>
      </c>
      <c r="F10" s="81"/>
      <c r="G10" s="82" t="s">
        <v>16</v>
      </c>
      <c r="H10" s="81" t="s">
        <v>17</v>
      </c>
      <c r="I10" s="80" t="s">
        <v>18</v>
      </c>
      <c r="J10" s="81"/>
      <c r="K10" s="112" t="s">
        <v>19</v>
      </c>
    </row>
    <row r="11" ht="57" spans="2:11">
      <c r="B11" s="83">
        <v>1</v>
      </c>
      <c r="C11" s="84"/>
      <c r="D11" s="85" t="s">
        <v>20</v>
      </c>
      <c r="E11" s="86" t="s">
        <v>21</v>
      </c>
      <c r="F11" s="87"/>
      <c r="G11" s="88">
        <v>2619</v>
      </c>
      <c r="H11" s="88">
        <v>2619</v>
      </c>
      <c r="I11" s="113"/>
      <c r="J11" s="114"/>
      <c r="K11" s="115" t="s">
        <v>22</v>
      </c>
    </row>
    <row r="12" ht="28.5" spans="2:11">
      <c r="B12" s="83"/>
      <c r="C12" s="84"/>
      <c r="D12" s="89"/>
      <c r="E12" s="90"/>
      <c r="F12" s="91"/>
      <c r="G12" s="88">
        <v>660</v>
      </c>
      <c r="H12" s="88">
        <v>660</v>
      </c>
      <c r="I12" s="113"/>
      <c r="J12" s="114"/>
      <c r="K12" s="115" t="s">
        <v>23</v>
      </c>
    </row>
    <row r="13" ht="28.5" spans="2:11">
      <c r="B13" s="83"/>
      <c r="C13" s="84"/>
      <c r="D13" s="89"/>
      <c r="E13" s="92"/>
      <c r="F13" s="93"/>
      <c r="G13" s="88">
        <v>1008</v>
      </c>
      <c r="H13" s="88">
        <v>1008</v>
      </c>
      <c r="I13" s="113"/>
      <c r="J13" s="114"/>
      <c r="K13" s="115" t="s">
        <v>24</v>
      </c>
    </row>
    <row r="14" ht="20.1" customHeight="1" spans="2:11">
      <c r="B14" s="83">
        <v>2</v>
      </c>
      <c r="C14" s="84"/>
      <c r="D14" s="89"/>
      <c r="E14" s="86" t="s">
        <v>25</v>
      </c>
      <c r="F14" s="87"/>
      <c r="G14" s="88">
        <v>54.27</v>
      </c>
      <c r="H14" s="88">
        <v>54.27</v>
      </c>
      <c r="I14" s="113"/>
      <c r="J14" s="114"/>
      <c r="K14" s="115" t="s">
        <v>26</v>
      </c>
    </row>
    <row r="15" ht="20.1" customHeight="1" spans="2:11">
      <c r="B15" s="83"/>
      <c r="C15" s="84"/>
      <c r="D15" s="89"/>
      <c r="E15" s="90"/>
      <c r="F15" s="91"/>
      <c r="G15" s="88">
        <v>56.46</v>
      </c>
      <c r="H15" s="88">
        <v>56.46</v>
      </c>
      <c r="I15" s="113"/>
      <c r="J15" s="114"/>
      <c r="K15" s="115" t="s">
        <v>27</v>
      </c>
    </row>
    <row r="16" ht="20.1" customHeight="1" spans="2:11">
      <c r="B16" s="83"/>
      <c r="C16" s="84"/>
      <c r="D16" s="89"/>
      <c r="E16" s="90"/>
      <c r="F16" s="91"/>
      <c r="G16" s="88">
        <v>14</v>
      </c>
      <c r="H16" s="88">
        <v>14</v>
      </c>
      <c r="I16" s="113"/>
      <c r="J16" s="114"/>
      <c r="K16" s="115" t="s">
        <v>28</v>
      </c>
    </row>
    <row r="17" ht="20.1" customHeight="1" spans="2:11">
      <c r="B17" s="83"/>
      <c r="C17" s="84"/>
      <c r="D17" s="89"/>
      <c r="E17" s="90"/>
      <c r="F17" s="91"/>
      <c r="G17" s="88">
        <v>209.39</v>
      </c>
      <c r="H17" s="88">
        <v>209.39</v>
      </c>
      <c r="I17" s="113"/>
      <c r="J17" s="114"/>
      <c r="K17" s="115" t="s">
        <v>29</v>
      </c>
    </row>
    <row r="18" ht="20.1" customHeight="1" spans="2:11">
      <c r="B18" s="83"/>
      <c r="C18" s="84"/>
      <c r="D18" s="89"/>
      <c r="E18" s="90"/>
      <c r="F18" s="91"/>
      <c r="G18" s="88">
        <v>33.55</v>
      </c>
      <c r="H18" s="88">
        <v>33.55</v>
      </c>
      <c r="I18" s="113"/>
      <c r="J18" s="114"/>
      <c r="K18" s="115" t="s">
        <v>30</v>
      </c>
    </row>
    <row r="19" ht="20.1" customHeight="1" spans="2:11">
      <c r="B19" s="83"/>
      <c r="C19" s="84"/>
      <c r="D19" s="89"/>
      <c r="E19" s="90"/>
      <c r="F19" s="91"/>
      <c r="G19" s="88">
        <v>37.86</v>
      </c>
      <c r="H19" s="88">
        <v>37.86</v>
      </c>
      <c r="I19" s="113"/>
      <c r="J19" s="114"/>
      <c r="K19" s="115" t="s">
        <v>31</v>
      </c>
    </row>
    <row r="20" ht="20.1" customHeight="1" spans="2:11">
      <c r="B20" s="83"/>
      <c r="C20" s="84"/>
      <c r="D20" s="89"/>
      <c r="E20" s="90"/>
      <c r="F20" s="91"/>
      <c r="G20" s="88">
        <v>14</v>
      </c>
      <c r="H20" s="88">
        <v>14</v>
      </c>
      <c r="I20" s="113"/>
      <c r="J20" s="114"/>
      <c r="K20" s="115" t="s">
        <v>32</v>
      </c>
    </row>
    <row r="21" ht="20.1" customHeight="1" spans="2:11">
      <c r="B21" s="83"/>
      <c r="C21" s="84"/>
      <c r="D21" s="89"/>
      <c r="E21" s="90"/>
      <c r="F21" s="91"/>
      <c r="G21" s="88">
        <v>57</v>
      </c>
      <c r="H21" s="88">
        <v>57</v>
      </c>
      <c r="I21" s="113"/>
      <c r="J21" s="114"/>
      <c r="K21" s="115" t="s">
        <v>33</v>
      </c>
    </row>
    <row r="22" ht="20.1" customHeight="1" spans="2:11">
      <c r="B22" s="83"/>
      <c r="C22" s="84"/>
      <c r="D22" s="89"/>
      <c r="E22" s="90"/>
      <c r="F22" s="91"/>
      <c r="G22" s="88">
        <v>22</v>
      </c>
      <c r="H22" s="88">
        <v>22</v>
      </c>
      <c r="I22" s="113"/>
      <c r="J22" s="114"/>
      <c r="K22" s="115" t="s">
        <v>34</v>
      </c>
    </row>
    <row r="23" ht="20.1" customHeight="1" spans="2:11">
      <c r="B23" s="83"/>
      <c r="C23" s="84"/>
      <c r="D23" s="89"/>
      <c r="E23" s="90"/>
      <c r="F23" s="91"/>
      <c r="G23" s="88">
        <v>16</v>
      </c>
      <c r="H23" s="88">
        <v>16</v>
      </c>
      <c r="I23" s="113"/>
      <c r="J23" s="114"/>
      <c r="K23" s="115" t="s">
        <v>35</v>
      </c>
    </row>
    <row r="24" ht="20.1" customHeight="1" spans="2:11">
      <c r="B24" s="83"/>
      <c r="C24" s="84"/>
      <c r="D24" s="89"/>
      <c r="E24" s="90"/>
      <c r="F24" s="91"/>
      <c r="G24" s="88">
        <v>23</v>
      </c>
      <c r="H24" s="88">
        <v>23</v>
      </c>
      <c r="I24" s="113"/>
      <c r="J24" s="114"/>
      <c r="K24" s="115" t="s">
        <v>36</v>
      </c>
    </row>
    <row r="25" ht="28.5" spans="2:11">
      <c r="B25" s="83"/>
      <c r="C25" s="84"/>
      <c r="D25" s="89"/>
      <c r="E25" s="90"/>
      <c r="F25" s="91"/>
      <c r="G25" s="88">
        <v>301</v>
      </c>
      <c r="H25" s="88">
        <v>301</v>
      </c>
      <c r="I25" s="113"/>
      <c r="J25" s="114"/>
      <c r="K25" s="115" t="s">
        <v>37</v>
      </c>
    </row>
    <row r="26" ht="28.5" spans="2:11">
      <c r="B26" s="83"/>
      <c r="C26" s="84"/>
      <c r="D26" s="89"/>
      <c r="E26" s="90"/>
      <c r="F26" s="91"/>
      <c r="G26" s="88">
        <v>17</v>
      </c>
      <c r="H26" s="88">
        <v>17</v>
      </c>
      <c r="I26" s="113"/>
      <c r="J26" s="114"/>
      <c r="K26" s="115" t="s">
        <v>38</v>
      </c>
    </row>
    <row r="27" ht="20.1" customHeight="1" spans="2:11">
      <c r="B27" s="83"/>
      <c r="C27" s="84"/>
      <c r="D27" s="89"/>
      <c r="E27" s="90"/>
      <c r="F27" s="91"/>
      <c r="G27" s="88">
        <v>116</v>
      </c>
      <c r="H27" s="88">
        <v>116</v>
      </c>
      <c r="I27" s="113"/>
      <c r="J27" s="114"/>
      <c r="K27" s="115" t="s">
        <v>39</v>
      </c>
    </row>
    <row r="28" ht="20.1" customHeight="1" spans="2:11">
      <c r="B28" s="83"/>
      <c r="C28" s="84"/>
      <c r="D28" s="89"/>
      <c r="E28" s="90"/>
      <c r="F28" s="91"/>
      <c r="G28" s="88">
        <v>22</v>
      </c>
      <c r="H28" s="88">
        <v>22</v>
      </c>
      <c r="I28" s="113"/>
      <c r="J28" s="114"/>
      <c r="K28" s="115" t="s">
        <v>40</v>
      </c>
    </row>
    <row r="29" ht="20.1" customHeight="1" spans="2:11">
      <c r="B29" s="83"/>
      <c r="C29" s="84"/>
      <c r="D29" s="89"/>
      <c r="E29" s="90"/>
      <c r="F29" s="91"/>
      <c r="G29" s="88">
        <v>15</v>
      </c>
      <c r="H29" s="88">
        <v>15</v>
      </c>
      <c r="I29" s="113"/>
      <c r="J29" s="114"/>
      <c r="K29" s="115" t="s">
        <v>41</v>
      </c>
    </row>
    <row r="30" ht="20.1" customHeight="1" spans="2:11">
      <c r="B30" s="83"/>
      <c r="C30" s="84"/>
      <c r="D30" s="89"/>
      <c r="E30" s="90"/>
      <c r="F30" s="91"/>
      <c r="G30" s="88">
        <v>15</v>
      </c>
      <c r="H30" s="88">
        <v>15</v>
      </c>
      <c r="I30" s="113"/>
      <c r="J30" s="114"/>
      <c r="K30" s="115" t="s">
        <v>41</v>
      </c>
    </row>
    <row r="31" ht="20.1" customHeight="1" spans="2:11">
      <c r="B31" s="83"/>
      <c r="C31" s="84"/>
      <c r="D31" s="89"/>
      <c r="E31" s="90"/>
      <c r="F31" s="91"/>
      <c r="G31" s="88">
        <v>23</v>
      </c>
      <c r="H31" s="88">
        <v>23</v>
      </c>
      <c r="I31" s="113"/>
      <c r="J31" s="114"/>
      <c r="K31" s="115" t="s">
        <v>42</v>
      </c>
    </row>
    <row r="32" ht="20.1" customHeight="1" spans="2:11">
      <c r="B32" s="83"/>
      <c r="C32" s="84"/>
      <c r="D32" s="89"/>
      <c r="E32" s="90"/>
      <c r="F32" s="91"/>
      <c r="G32" s="88">
        <v>33.88</v>
      </c>
      <c r="H32" s="88">
        <v>33.88</v>
      </c>
      <c r="I32" s="113"/>
      <c r="J32" s="114"/>
      <c r="K32" s="115" t="s">
        <v>43</v>
      </c>
    </row>
    <row r="33" ht="20.1" customHeight="1" spans="2:11">
      <c r="B33" s="83"/>
      <c r="C33" s="84"/>
      <c r="D33" s="89"/>
      <c r="E33" s="92"/>
      <c r="F33" s="93"/>
      <c r="G33" s="88">
        <v>37.29</v>
      </c>
      <c r="H33" s="88">
        <v>37.29</v>
      </c>
      <c r="I33" s="113"/>
      <c r="J33" s="114"/>
      <c r="K33" s="115" t="s">
        <v>43</v>
      </c>
    </row>
    <row r="34" ht="20.1" customHeight="1" spans="2:11">
      <c r="B34" s="83">
        <v>3</v>
      </c>
      <c r="C34" s="84"/>
      <c r="D34" s="89"/>
      <c r="E34" s="83" t="s">
        <v>44</v>
      </c>
      <c r="F34" s="84"/>
      <c r="G34" s="88">
        <v>1668</v>
      </c>
      <c r="H34" s="88">
        <v>1668</v>
      </c>
      <c r="I34" s="113"/>
      <c r="J34" s="114"/>
      <c r="K34" s="115" t="s">
        <v>45</v>
      </c>
    </row>
    <row r="35" ht="20.1" customHeight="1" spans="2:11">
      <c r="B35" s="83">
        <v>4</v>
      </c>
      <c r="C35" s="84"/>
      <c r="D35" s="89"/>
      <c r="E35" s="86" t="s">
        <v>46</v>
      </c>
      <c r="F35" s="87"/>
      <c r="G35" s="88">
        <v>103</v>
      </c>
      <c r="H35" s="88">
        <v>103</v>
      </c>
      <c r="I35" s="113"/>
      <c r="J35" s="114"/>
      <c r="K35" s="116" t="s">
        <v>47</v>
      </c>
    </row>
    <row r="36" ht="20.1" customHeight="1" spans="2:11">
      <c r="B36" s="83"/>
      <c r="C36" s="84"/>
      <c r="D36" s="89"/>
      <c r="E36" s="90"/>
      <c r="F36" s="91"/>
      <c r="G36" s="88">
        <v>137</v>
      </c>
      <c r="H36" s="88">
        <v>137</v>
      </c>
      <c r="I36" s="113"/>
      <c r="J36" s="114"/>
      <c r="K36" s="117"/>
    </row>
    <row r="37" ht="20.1" customHeight="1" spans="2:11">
      <c r="B37" s="83"/>
      <c r="C37" s="84"/>
      <c r="D37" s="89"/>
      <c r="E37" s="90"/>
      <c r="F37" s="91"/>
      <c r="G37" s="88">
        <v>157</v>
      </c>
      <c r="H37" s="88">
        <v>157</v>
      </c>
      <c r="I37" s="113"/>
      <c r="J37" s="114"/>
      <c r="K37" s="117"/>
    </row>
    <row r="38" ht="20.1" customHeight="1" spans="2:11">
      <c r="B38" s="83"/>
      <c r="C38" s="84"/>
      <c r="D38" s="89"/>
      <c r="E38" s="90"/>
      <c r="F38" s="91"/>
      <c r="G38" s="88">
        <v>136</v>
      </c>
      <c r="H38" s="88">
        <v>136</v>
      </c>
      <c r="I38" s="113"/>
      <c r="J38" s="114"/>
      <c r="K38" s="117"/>
    </row>
    <row r="39" ht="20.1" customHeight="1" spans="2:11">
      <c r="B39" s="83"/>
      <c r="C39" s="84"/>
      <c r="D39" s="89"/>
      <c r="E39" s="90"/>
      <c r="F39" s="91"/>
      <c r="G39" s="88">
        <v>68.5</v>
      </c>
      <c r="H39" s="88">
        <v>68.5</v>
      </c>
      <c r="I39" s="113"/>
      <c r="J39" s="114"/>
      <c r="K39" s="118"/>
    </row>
    <row r="40" ht="14.25" spans="2:11">
      <c r="B40" s="83"/>
      <c r="C40" s="84"/>
      <c r="D40" s="89"/>
      <c r="E40" s="90"/>
      <c r="F40" s="91"/>
      <c r="G40" s="88">
        <v>27.5</v>
      </c>
      <c r="H40" s="88">
        <v>27.5</v>
      </c>
      <c r="I40" s="113"/>
      <c r="J40" s="114"/>
      <c r="K40" s="115" t="s">
        <v>48</v>
      </c>
    </row>
    <row r="41" ht="14.25" spans="2:11">
      <c r="B41" s="83"/>
      <c r="C41" s="84"/>
      <c r="D41" s="89"/>
      <c r="E41" s="90"/>
      <c r="F41" s="91"/>
      <c r="G41" s="88">
        <v>241</v>
      </c>
      <c r="H41" s="88"/>
      <c r="I41" s="119">
        <v>626.2</v>
      </c>
      <c r="J41" s="120"/>
      <c r="K41" s="116" t="s">
        <v>49</v>
      </c>
    </row>
    <row r="42" ht="14.25" spans="2:11">
      <c r="B42" s="83"/>
      <c r="C42" s="84"/>
      <c r="D42" s="89"/>
      <c r="E42" s="90"/>
      <c r="F42" s="91"/>
      <c r="G42" s="88">
        <v>186.6</v>
      </c>
      <c r="H42" s="88"/>
      <c r="I42" s="121"/>
      <c r="J42" s="122"/>
      <c r="K42" s="117"/>
    </row>
    <row r="43" ht="14.25" spans="2:11">
      <c r="B43" s="83">
        <v>5</v>
      </c>
      <c r="C43" s="84"/>
      <c r="D43" s="89"/>
      <c r="E43" s="90"/>
      <c r="F43" s="91"/>
      <c r="G43" s="88">
        <v>146.4</v>
      </c>
      <c r="H43" s="88"/>
      <c r="I43" s="121"/>
      <c r="J43" s="122"/>
      <c r="K43" s="118"/>
    </row>
    <row r="44" ht="14.25" spans="2:11">
      <c r="B44" s="83"/>
      <c r="C44" s="84"/>
      <c r="D44" s="89"/>
      <c r="E44" s="92"/>
      <c r="F44" s="93"/>
      <c r="G44" s="88">
        <v>52.2</v>
      </c>
      <c r="H44" s="88"/>
      <c r="I44" s="123"/>
      <c r="J44" s="124"/>
      <c r="K44" s="118" t="s">
        <v>50</v>
      </c>
    </row>
    <row r="45" ht="20.1" customHeight="1" spans="2:11">
      <c r="B45" s="80" t="s">
        <v>51</v>
      </c>
      <c r="C45" s="94"/>
      <c r="D45" s="94"/>
      <c r="E45" s="94"/>
      <c r="F45" s="81"/>
      <c r="G45" s="95">
        <f>SUM(G11:G44)</f>
        <v>8327.9</v>
      </c>
      <c r="H45" s="95">
        <f>SUM(H11:H44)</f>
        <v>7701.7</v>
      </c>
      <c r="I45" s="125">
        <f>SUM(I11:J44)</f>
        <v>626.2</v>
      </c>
      <c r="J45" s="126"/>
      <c r="K45" s="127"/>
    </row>
    <row r="46" ht="20.1" customHeight="1" spans="2:11">
      <c r="B46" s="77"/>
      <c r="C46" s="77"/>
      <c r="D46" s="77"/>
      <c r="E46" s="77"/>
      <c r="F46" s="77"/>
      <c r="G46" s="77"/>
      <c r="H46" s="77"/>
      <c r="I46" s="77"/>
      <c r="J46" s="128"/>
      <c r="K46" s="111"/>
    </row>
    <row r="47" ht="20.1" customHeight="1" spans="2:11">
      <c r="B47" s="82" t="s">
        <v>17</v>
      </c>
      <c r="C47" s="82"/>
      <c r="D47" s="82"/>
      <c r="E47" s="82"/>
      <c r="F47" s="82"/>
      <c r="G47" s="82" t="s">
        <v>52</v>
      </c>
      <c r="H47" s="82"/>
      <c r="I47" s="82"/>
      <c r="J47" s="82"/>
      <c r="K47" s="112" t="s">
        <v>53</v>
      </c>
    </row>
    <row r="48" ht="20.1" customHeight="1" spans="2:11">
      <c r="B48" s="96">
        <f>H45</f>
        <v>7701.7</v>
      </c>
      <c r="C48" s="96"/>
      <c r="D48" s="96"/>
      <c r="E48" s="96"/>
      <c r="F48" s="96"/>
      <c r="G48" s="96">
        <f>I45</f>
        <v>626.2</v>
      </c>
      <c r="H48" s="96"/>
      <c r="I48" s="96"/>
      <c r="J48" s="96"/>
      <c r="K48" s="129">
        <f>SUM(B48:J48)</f>
        <v>8327.9</v>
      </c>
    </row>
    <row r="49" ht="20.1" customHeight="1" spans="2:11">
      <c r="B49" s="77"/>
      <c r="C49" s="77"/>
      <c r="D49" s="77"/>
      <c r="E49" s="77"/>
      <c r="F49" s="77"/>
      <c r="G49" s="77"/>
      <c r="H49" s="77"/>
      <c r="I49" s="77"/>
      <c r="J49" s="77"/>
      <c r="K49" s="111"/>
    </row>
    <row r="50" ht="20.1" customHeight="1" spans="2:11">
      <c r="B50" s="77" t="s">
        <v>54</v>
      </c>
      <c r="C50" s="77"/>
      <c r="D50" s="77" t="s">
        <v>2</v>
      </c>
      <c r="E50" s="77"/>
      <c r="F50" s="77" t="s">
        <v>55</v>
      </c>
      <c r="G50" s="77" t="s">
        <v>56</v>
      </c>
      <c r="H50" s="77"/>
      <c r="I50" s="77"/>
      <c r="J50" s="77" t="s">
        <v>57</v>
      </c>
      <c r="K50" s="111"/>
    </row>
    <row r="53" ht="18.75" spans="1:11">
      <c r="A53" s="4" t="s">
        <v>58</v>
      </c>
      <c r="B53" s="4"/>
      <c r="C53" s="4"/>
      <c r="D53" s="4"/>
      <c r="E53" s="4"/>
      <c r="F53" s="4"/>
      <c r="G53" s="4"/>
      <c r="H53" s="4"/>
      <c r="I53" s="4"/>
      <c r="J53" s="4"/>
      <c r="K53" s="103"/>
    </row>
    <row r="55" ht="20.1" customHeight="1" spans="2:11">
      <c r="B55" s="64"/>
      <c r="C55" s="65"/>
      <c r="D55" s="66" t="s">
        <v>1</v>
      </c>
      <c r="E55" s="66"/>
      <c r="F55" s="67" t="str">
        <f>F5</f>
        <v>岑余</v>
      </c>
      <c r="G55" s="67"/>
      <c r="H55" s="66" t="s">
        <v>3</v>
      </c>
      <c r="I55" s="65"/>
      <c r="J55" s="67" t="str">
        <f>J5</f>
        <v>业务经理</v>
      </c>
      <c r="K55" s="105"/>
    </row>
    <row r="56" ht="20.1" customHeight="1" spans="2:11">
      <c r="B56" s="68"/>
      <c r="C56" s="69"/>
      <c r="D56" s="70" t="s">
        <v>5</v>
      </c>
      <c r="E56" s="70"/>
      <c r="F56" s="71" t="str">
        <f>F6</f>
        <v>上海、武汉</v>
      </c>
      <c r="G56" s="71"/>
      <c r="H56" s="70" t="s">
        <v>7</v>
      </c>
      <c r="I56" s="69"/>
      <c r="J56" s="71" t="str">
        <f>J6</f>
        <v>上海事业部</v>
      </c>
      <c r="K56" s="106"/>
    </row>
    <row r="57" ht="20.1" customHeight="1" spans="2:11">
      <c r="B57" s="68"/>
      <c r="C57" s="69"/>
      <c r="D57" s="70" t="s">
        <v>9</v>
      </c>
      <c r="E57" s="70"/>
      <c r="F57" s="97">
        <f>F7</f>
        <v>43282</v>
      </c>
      <c r="G57" s="97"/>
      <c r="H57" s="70" t="s">
        <v>10</v>
      </c>
      <c r="I57" s="107"/>
      <c r="J57" s="130">
        <f>J7</f>
        <v>43304</v>
      </c>
      <c r="K57" s="131"/>
    </row>
    <row r="58" ht="20.1" customHeight="1" spans="2:11">
      <c r="B58" s="73"/>
      <c r="C58" s="74"/>
      <c r="D58" s="75"/>
      <c r="E58" s="75"/>
      <c r="F58" s="76"/>
      <c r="G58" s="76"/>
      <c r="H58" s="75" t="s">
        <v>11</v>
      </c>
      <c r="I58" s="109"/>
      <c r="J58" s="76" t="str">
        <f>J8</f>
        <v>HMOA-180718-SXY618 </v>
      </c>
      <c r="K58" s="110"/>
    </row>
    <row r="59" ht="20.1" customHeight="1"/>
    <row r="60" ht="20.1" customHeight="1" spans="2:11">
      <c r="B60" s="98"/>
      <c r="C60" s="98"/>
      <c r="D60" s="99" t="s">
        <v>59</v>
      </c>
      <c r="E60" s="98" t="s">
        <v>60</v>
      </c>
      <c r="F60" s="98"/>
      <c r="G60" s="88" t="s">
        <v>61</v>
      </c>
      <c r="H60" s="88" t="s">
        <v>62</v>
      </c>
      <c r="I60" s="88" t="s">
        <v>51</v>
      </c>
      <c r="J60" s="88"/>
      <c r="K60" s="132" t="s">
        <v>19</v>
      </c>
    </row>
    <row r="61" ht="20.1" customHeight="1" spans="2:11">
      <c r="B61" s="98">
        <v>1</v>
      </c>
      <c r="C61" s="98"/>
      <c r="D61" s="100" t="s">
        <v>63</v>
      </c>
      <c r="E61" s="98" t="s">
        <v>64</v>
      </c>
      <c r="F61" s="98"/>
      <c r="G61" s="88">
        <v>100</v>
      </c>
      <c r="H61" s="88">
        <v>5</v>
      </c>
      <c r="I61" s="113">
        <f>G61*H61</f>
        <v>500</v>
      </c>
      <c r="J61" s="114"/>
      <c r="K61" s="115" t="s">
        <v>65</v>
      </c>
    </row>
    <row r="62" ht="20.1" customHeight="1" spans="2:11">
      <c r="B62" s="98">
        <v>2</v>
      </c>
      <c r="C62" s="98"/>
      <c r="D62" s="100" t="s">
        <v>63</v>
      </c>
      <c r="E62" s="101">
        <v>43302</v>
      </c>
      <c r="F62" s="98"/>
      <c r="G62" s="88">
        <v>200</v>
      </c>
      <c r="H62" s="88">
        <v>1</v>
      </c>
      <c r="I62" s="113">
        <f t="shared" ref="I62:I63" si="0">G62*H62</f>
        <v>200</v>
      </c>
      <c r="J62" s="114"/>
      <c r="K62" s="115" t="s">
        <v>66</v>
      </c>
    </row>
    <row r="63" ht="20.1" customHeight="1" spans="2:11">
      <c r="B63" s="98">
        <v>3</v>
      </c>
      <c r="C63" s="98"/>
      <c r="D63" s="100"/>
      <c r="E63" s="98"/>
      <c r="F63" s="98"/>
      <c r="G63" s="88">
        <v>0</v>
      </c>
      <c r="H63" s="88">
        <v>0</v>
      </c>
      <c r="I63" s="113">
        <f t="shared" si="0"/>
        <v>0</v>
      </c>
      <c r="J63" s="114"/>
      <c r="K63" s="115"/>
    </row>
    <row r="64" ht="20.1" customHeight="1" spans="2:11">
      <c r="B64" s="80" t="s">
        <v>51</v>
      </c>
      <c r="C64" s="94"/>
      <c r="D64" s="94"/>
      <c r="E64" s="94"/>
      <c r="F64" s="81"/>
      <c r="G64" s="95"/>
      <c r="H64" s="95">
        <f>SUM(H46:H63)</f>
        <v>6</v>
      </c>
      <c r="I64" s="125">
        <f>SUM(I61:J63)</f>
        <v>700</v>
      </c>
      <c r="J64" s="126"/>
      <c r="K64" s="127"/>
    </row>
    <row r="65" ht="20.1" customHeight="1" spans="2:11">
      <c r="B65" s="77" t="s">
        <v>54</v>
      </c>
      <c r="C65" s="77"/>
      <c r="D65" s="77" t="s">
        <v>2</v>
      </c>
      <c r="E65" s="77"/>
      <c r="F65" s="77" t="s">
        <v>55</v>
      </c>
      <c r="G65" s="77" t="s">
        <v>56</v>
      </c>
      <c r="H65" s="77"/>
      <c r="I65" s="77"/>
      <c r="J65" s="77" t="s">
        <v>57</v>
      </c>
      <c r="K65" s="111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4:C14"/>
    <mergeCell ref="I14:J14"/>
    <mergeCell ref="B34:C34"/>
    <mergeCell ref="E34:F34"/>
    <mergeCell ref="I34:J34"/>
    <mergeCell ref="B35:C35"/>
    <mergeCell ref="I35:J35"/>
    <mergeCell ref="I40:J40"/>
    <mergeCell ref="B43:C43"/>
    <mergeCell ref="B45:F45"/>
    <mergeCell ref="I45:J45"/>
    <mergeCell ref="B47:F47"/>
    <mergeCell ref="G47:J47"/>
    <mergeCell ref="B48:F48"/>
    <mergeCell ref="G48:J48"/>
    <mergeCell ref="A53:K53"/>
    <mergeCell ref="F55:G55"/>
    <mergeCell ref="J55:K55"/>
    <mergeCell ref="F56:G56"/>
    <mergeCell ref="J56:K56"/>
    <mergeCell ref="F57:G57"/>
    <mergeCell ref="J57:K57"/>
    <mergeCell ref="J58:K58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4"/>
    <mergeCell ref="K35:K39"/>
    <mergeCell ref="K41:K43"/>
    <mergeCell ref="E11:F13"/>
    <mergeCell ref="I41:J44"/>
    <mergeCell ref="E35:F44"/>
    <mergeCell ref="E14:F3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workbookViewId="0">
      <selection activeCell="H39" sqref="H39:H42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3.1083333333333" customWidth="1"/>
    <col min="6" max="6" width="11.62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4" t="s">
        <v>67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68</v>
      </c>
      <c r="I4" s="5"/>
      <c r="J4" s="5" t="s">
        <v>69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70</v>
      </c>
      <c r="C6" s="9" t="s">
        <v>71</v>
      </c>
      <c r="D6" s="9"/>
      <c r="E6" s="9"/>
      <c r="F6" s="10" t="s">
        <v>72</v>
      </c>
      <c r="G6" s="10"/>
      <c r="H6" s="10"/>
      <c r="I6" s="10"/>
      <c r="J6" s="8" t="s">
        <v>73</v>
      </c>
    </row>
    <row r="7" customHeight="1" spans="1:10">
      <c r="A7" s="7"/>
      <c r="B7" s="8"/>
      <c r="C7" s="11" t="s">
        <v>74</v>
      </c>
      <c r="D7" s="12" t="s">
        <v>75</v>
      </c>
      <c r="E7" s="9" t="s">
        <v>76</v>
      </c>
      <c r="F7" s="10" t="s">
        <v>77</v>
      </c>
      <c r="G7" s="10" t="s">
        <v>78</v>
      </c>
      <c r="H7" s="10" t="s">
        <v>79</v>
      </c>
      <c r="I7" s="10" t="s">
        <v>80</v>
      </c>
      <c r="J7" s="8"/>
    </row>
    <row r="8" customHeight="1" spans="1:10">
      <c r="A8" s="13">
        <v>1</v>
      </c>
      <c r="B8" s="14" t="s">
        <v>81</v>
      </c>
      <c r="C8" s="15">
        <v>4000</v>
      </c>
      <c r="D8" s="16">
        <v>1</v>
      </c>
      <c r="E8" s="15">
        <f>C8*D8</f>
        <v>4000</v>
      </c>
      <c r="F8" s="15">
        <v>0</v>
      </c>
      <c r="G8" s="15">
        <v>0</v>
      </c>
      <c r="H8" s="15">
        <f>F8+G8</f>
        <v>0</v>
      </c>
      <c r="I8" s="39"/>
      <c r="J8" s="40" t="s">
        <v>82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83</v>
      </c>
      <c r="C13" s="19">
        <f>SUM(C8)</f>
        <v>4000</v>
      </c>
      <c r="D13" s="19">
        <f>SUM(D8)</f>
        <v>1</v>
      </c>
      <c r="E13" s="19">
        <f>SUM(E8)</f>
        <v>4000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0">
        <v>2</v>
      </c>
      <c r="B14" s="21" t="s">
        <v>84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85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86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87</v>
      </c>
      <c r="C17" s="15">
        <v>15000</v>
      </c>
      <c r="D17" s="16">
        <v>1</v>
      </c>
      <c r="E17" s="15">
        <f>C17*D17</f>
        <v>15000</v>
      </c>
      <c r="F17" s="15">
        <v>15000</v>
      </c>
      <c r="G17" s="15">
        <v>0</v>
      </c>
      <c r="H17" s="15">
        <f t="shared" ref="H17:H26" si="2">F17+G17</f>
        <v>15000</v>
      </c>
      <c r="I17" s="39"/>
      <c r="J17" s="44" t="s">
        <v>88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customHeight="1" spans="1:10">
      <c r="A21" s="17"/>
      <c r="B21" s="18" t="s">
        <v>89</v>
      </c>
      <c r="C21" s="19">
        <f>SUM(C17)</f>
        <v>15000</v>
      </c>
      <c r="D21" s="19">
        <f t="shared" ref="D21:E21" si="3">SUM(D17)</f>
        <v>1</v>
      </c>
      <c r="E21" s="19">
        <f t="shared" si="3"/>
        <v>15000</v>
      </c>
      <c r="F21" s="19">
        <f>SUM(F17:F20)</f>
        <v>15000</v>
      </c>
      <c r="G21" s="19">
        <f t="shared" ref="G21:H21" si="4">SUM(G17:G20)</f>
        <v>0</v>
      </c>
      <c r="H21" s="19">
        <f t="shared" si="4"/>
        <v>15000</v>
      </c>
      <c r="I21" s="42"/>
      <c r="J21" s="46"/>
    </row>
    <row r="22" customFormat="1" customHeight="1" spans="1:10">
      <c r="A22" s="20">
        <v>4</v>
      </c>
      <c r="B22" s="21" t="s">
        <v>90</v>
      </c>
      <c r="C22" s="22">
        <v>10000</v>
      </c>
      <c r="D22" s="20">
        <v>1</v>
      </c>
      <c r="E22" s="22">
        <f>C22*D22</f>
        <v>10000</v>
      </c>
      <c r="F22" s="15">
        <v>389</v>
      </c>
      <c r="G22" s="15">
        <v>0</v>
      </c>
      <c r="H22" s="15">
        <f t="shared" si="2"/>
        <v>389</v>
      </c>
      <c r="I22" s="39" t="s">
        <v>91</v>
      </c>
      <c r="J22" s="44" t="s">
        <v>92</v>
      </c>
    </row>
    <row r="23" customHeight="1" spans="1:10">
      <c r="A23" s="26"/>
      <c r="B23" s="27"/>
      <c r="C23" s="28"/>
      <c r="D23" s="26"/>
      <c r="E23" s="28"/>
      <c r="F23" s="15">
        <v>277</v>
      </c>
      <c r="G23" s="15">
        <v>0</v>
      </c>
      <c r="H23" s="15">
        <f t="shared" si="2"/>
        <v>277</v>
      </c>
      <c r="I23" s="39" t="s">
        <v>91</v>
      </c>
      <c r="J23" s="44" t="s">
        <v>92</v>
      </c>
    </row>
    <row r="24" customHeight="1" spans="1:10">
      <c r="A24" s="26"/>
      <c r="B24" s="27"/>
      <c r="C24" s="28"/>
      <c r="D24" s="26"/>
      <c r="E24" s="28"/>
      <c r="F24" s="15">
        <v>789</v>
      </c>
      <c r="G24" s="15">
        <v>0</v>
      </c>
      <c r="H24" s="15">
        <f t="shared" si="2"/>
        <v>789</v>
      </c>
      <c r="I24" s="39" t="s">
        <v>93</v>
      </c>
      <c r="J24" s="45"/>
    </row>
    <row r="25" customFormat="1" customHeight="1" spans="1:10">
      <c r="A25" s="26"/>
      <c r="B25" s="27"/>
      <c r="C25" s="28"/>
      <c r="D25" s="26"/>
      <c r="E25" s="28"/>
      <c r="F25" s="15">
        <v>327</v>
      </c>
      <c r="G25" s="15">
        <v>0</v>
      </c>
      <c r="H25" s="15">
        <f t="shared" si="2"/>
        <v>327</v>
      </c>
      <c r="I25" s="39" t="s">
        <v>94</v>
      </c>
      <c r="J25" s="45"/>
    </row>
    <row r="26" customFormat="1" customHeight="1" spans="1:10">
      <c r="A26" s="23"/>
      <c r="B26" s="24"/>
      <c r="C26" s="25"/>
      <c r="D26" s="23"/>
      <c r="E26" s="25"/>
      <c r="F26" s="15">
        <v>831.65</v>
      </c>
      <c r="G26" s="15">
        <v>0</v>
      </c>
      <c r="H26" s="15">
        <f t="shared" si="2"/>
        <v>831.65</v>
      </c>
      <c r="I26" s="39" t="s">
        <v>95</v>
      </c>
      <c r="J26" s="45"/>
    </row>
    <row r="27" s="1" customFormat="1" customHeight="1" spans="1:10">
      <c r="A27" s="17"/>
      <c r="B27" s="18" t="s">
        <v>96</v>
      </c>
      <c r="C27" s="19">
        <f>SUM(C22)</f>
        <v>10000</v>
      </c>
      <c r="D27" s="19">
        <f t="shared" ref="D27:E27" si="5">SUM(D23)</f>
        <v>0</v>
      </c>
      <c r="E27" s="19">
        <f>SUM(E22)</f>
        <v>10000</v>
      </c>
      <c r="F27" s="19">
        <f>SUM(F22:F26)</f>
        <v>2613.65</v>
      </c>
      <c r="G27" s="19">
        <f t="shared" ref="G27:H27" si="6">SUM(G23:G24)</f>
        <v>0</v>
      </c>
      <c r="H27" s="19">
        <f>SUM(H22:H26)</f>
        <v>2613.65</v>
      </c>
      <c r="I27" s="42"/>
      <c r="J27" s="46"/>
    </row>
    <row r="28" customHeight="1" spans="1:10">
      <c r="A28" s="29">
        <v>5</v>
      </c>
      <c r="B28" s="30" t="s">
        <v>97</v>
      </c>
      <c r="C28" s="31">
        <v>13000</v>
      </c>
      <c r="D28" s="29">
        <v>1</v>
      </c>
      <c r="E28" s="31">
        <f>C28*D28</f>
        <v>13000</v>
      </c>
      <c r="F28" s="15">
        <v>41.95</v>
      </c>
      <c r="G28" s="15">
        <v>0</v>
      </c>
      <c r="H28" s="15">
        <f t="shared" ref="H28:H31" si="7">F28+G28</f>
        <v>41.95</v>
      </c>
      <c r="I28" s="39"/>
      <c r="J28" s="40" t="s">
        <v>98</v>
      </c>
    </row>
    <row r="29" customHeight="1" spans="1:10">
      <c r="A29" s="32"/>
      <c r="B29" s="33"/>
      <c r="C29" s="34"/>
      <c r="D29" s="32"/>
      <c r="E29" s="34"/>
      <c r="F29" s="15">
        <v>34</v>
      </c>
      <c r="G29" s="15">
        <v>0</v>
      </c>
      <c r="H29" s="15">
        <f t="shared" si="7"/>
        <v>34</v>
      </c>
      <c r="I29" s="39" t="s">
        <v>99</v>
      </c>
      <c r="J29" s="41"/>
    </row>
    <row r="30" customFormat="1" customHeight="1" spans="1:10">
      <c r="A30" s="32"/>
      <c r="B30" s="33"/>
      <c r="C30" s="34"/>
      <c r="D30" s="32"/>
      <c r="E30" s="34"/>
      <c r="F30" s="15">
        <v>48</v>
      </c>
      <c r="G30" s="15">
        <v>0</v>
      </c>
      <c r="H30" s="15">
        <f t="shared" si="7"/>
        <v>48</v>
      </c>
      <c r="I30" s="39" t="s">
        <v>99</v>
      </c>
      <c r="J30" s="41"/>
    </row>
    <row r="31" customFormat="1" customHeight="1" spans="1:10">
      <c r="A31" s="32"/>
      <c r="B31" s="33"/>
      <c r="C31" s="34"/>
      <c r="D31" s="32"/>
      <c r="E31" s="34"/>
      <c r="F31" s="15">
        <v>60</v>
      </c>
      <c r="G31" s="15">
        <v>0</v>
      </c>
      <c r="H31" s="15">
        <f t="shared" si="7"/>
        <v>60</v>
      </c>
      <c r="I31" s="39" t="s">
        <v>99</v>
      </c>
      <c r="J31" s="41"/>
    </row>
    <row r="32" customFormat="1" customHeight="1" spans="1:10">
      <c r="A32" s="32"/>
      <c r="B32" s="33"/>
      <c r="C32" s="34"/>
      <c r="D32" s="32"/>
      <c r="E32" s="34"/>
      <c r="F32" s="15">
        <v>11.9</v>
      </c>
      <c r="G32" s="15">
        <v>0</v>
      </c>
      <c r="H32" s="15">
        <f t="shared" ref="H32:H37" si="8">F32+G32</f>
        <v>11.9</v>
      </c>
      <c r="I32" s="39" t="s">
        <v>99</v>
      </c>
      <c r="J32" s="41"/>
    </row>
    <row r="33" customFormat="1" customHeight="1" spans="1:10">
      <c r="A33" s="32"/>
      <c r="B33" s="33"/>
      <c r="C33" s="34"/>
      <c r="D33" s="32"/>
      <c r="E33" s="34"/>
      <c r="F33" s="15">
        <v>36</v>
      </c>
      <c r="G33" s="15">
        <v>0</v>
      </c>
      <c r="H33" s="15">
        <f t="shared" si="8"/>
        <v>36</v>
      </c>
      <c r="I33" s="39" t="s">
        <v>99</v>
      </c>
      <c r="J33" s="41"/>
    </row>
    <row r="34" customFormat="1" customHeight="1" spans="1:10">
      <c r="A34" s="32"/>
      <c r="B34" s="33"/>
      <c r="C34" s="34"/>
      <c r="D34" s="32"/>
      <c r="E34" s="34"/>
      <c r="F34" s="15">
        <v>16</v>
      </c>
      <c r="G34" s="15">
        <v>0</v>
      </c>
      <c r="H34" s="15">
        <f t="shared" si="8"/>
        <v>16</v>
      </c>
      <c r="I34" s="39" t="s">
        <v>99</v>
      </c>
      <c r="J34" s="41"/>
    </row>
    <row r="35" customFormat="1" customHeight="1" spans="1:10">
      <c r="A35" s="32"/>
      <c r="B35" s="33"/>
      <c r="C35" s="34"/>
      <c r="D35" s="32"/>
      <c r="E35" s="34"/>
      <c r="F35" s="15">
        <v>24</v>
      </c>
      <c r="G35" s="15">
        <v>0</v>
      </c>
      <c r="H35" s="15">
        <f t="shared" si="8"/>
        <v>24</v>
      </c>
      <c r="I35" s="39" t="s">
        <v>99</v>
      </c>
      <c r="J35" s="41"/>
    </row>
    <row r="36" customFormat="1" customHeight="1" spans="1:10">
      <c r="A36" s="32"/>
      <c r="B36" s="33"/>
      <c r="C36" s="34"/>
      <c r="D36" s="32"/>
      <c r="E36" s="34"/>
      <c r="F36" s="15">
        <v>6840</v>
      </c>
      <c r="G36" s="15">
        <v>0</v>
      </c>
      <c r="H36" s="15">
        <f t="shared" si="8"/>
        <v>6840</v>
      </c>
      <c r="I36" s="39" t="s">
        <v>100</v>
      </c>
      <c r="J36" s="41"/>
    </row>
    <row r="37" customFormat="1" customHeight="1" spans="1:10">
      <c r="A37" s="35"/>
      <c r="B37" s="36"/>
      <c r="C37" s="37"/>
      <c r="D37" s="35"/>
      <c r="E37" s="37"/>
      <c r="F37" s="15">
        <v>3441</v>
      </c>
      <c r="G37" s="15">
        <v>0</v>
      </c>
      <c r="H37" s="15">
        <f t="shared" si="8"/>
        <v>3441</v>
      </c>
      <c r="I37" s="39" t="s">
        <v>101</v>
      </c>
      <c r="J37" s="41"/>
    </row>
    <row r="38" s="1" customFormat="1" customHeight="1" spans="1:10">
      <c r="A38" s="17"/>
      <c r="B38" s="18" t="s">
        <v>102</v>
      </c>
      <c r="C38" s="19">
        <f>SUM(C28)</f>
        <v>13000</v>
      </c>
      <c r="D38" s="19">
        <f t="shared" ref="D38:E38" si="9">SUM(D28)</f>
        <v>1</v>
      </c>
      <c r="E38" s="19">
        <f t="shared" si="9"/>
        <v>13000</v>
      </c>
      <c r="F38" s="19">
        <f>SUM(F28:F37)</f>
        <v>10552.85</v>
      </c>
      <c r="G38" s="19">
        <f>SUM(G28:G29)</f>
        <v>0</v>
      </c>
      <c r="H38" s="19">
        <f>SUM(H28:H37)</f>
        <v>10552.85</v>
      </c>
      <c r="I38" s="42"/>
      <c r="J38" s="43"/>
    </row>
    <row r="39" customHeight="1" spans="1:10">
      <c r="A39" s="13">
        <v>6</v>
      </c>
      <c r="B39" s="14" t="s">
        <v>103</v>
      </c>
      <c r="C39" s="15">
        <v>5000</v>
      </c>
      <c r="D39" s="16">
        <v>1</v>
      </c>
      <c r="E39" s="15">
        <f t="shared" ref="E38:E56" si="10">C39*D39</f>
        <v>5000</v>
      </c>
      <c r="F39" s="15">
        <v>0</v>
      </c>
      <c r="G39" s="15">
        <v>0</v>
      </c>
      <c r="H39" s="15">
        <f t="shared" ref="H38:H57" si="11">F39+G39</f>
        <v>0</v>
      </c>
      <c r="I39" s="39"/>
      <c r="J39" s="40" t="s">
        <v>104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5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1"/>
        <v>0</v>
      </c>
      <c r="I41" s="39"/>
      <c r="J41" s="45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1"/>
        <v>0</v>
      </c>
      <c r="I42" s="39"/>
      <c r="J42" s="45"/>
    </row>
    <row r="43" s="1" customFormat="1" customHeight="1" spans="1:10">
      <c r="A43" s="17"/>
      <c r="B43" s="18" t="s">
        <v>105</v>
      </c>
      <c r="C43" s="19">
        <f>SUM(C39)</f>
        <v>5000</v>
      </c>
      <c r="D43" s="19">
        <f t="shared" ref="D43:E43" si="12">SUM(D39)</f>
        <v>1</v>
      </c>
      <c r="E43" s="19">
        <f t="shared" si="12"/>
        <v>5000</v>
      </c>
      <c r="F43" s="19">
        <f>SUM(F39:F42)</f>
        <v>0</v>
      </c>
      <c r="G43" s="19">
        <f t="shared" ref="G43:H43" si="13">SUM(G39:G42)</f>
        <v>0</v>
      </c>
      <c r="H43" s="19">
        <f t="shared" si="13"/>
        <v>0</v>
      </c>
      <c r="I43" s="42"/>
      <c r="J43" s="46"/>
    </row>
    <row r="44" customHeight="1" spans="1:10">
      <c r="A44" s="13">
        <v>7</v>
      </c>
      <c r="B44" s="14" t="s">
        <v>106</v>
      </c>
      <c r="C44" s="15">
        <v>3000</v>
      </c>
      <c r="D44" s="16">
        <v>1</v>
      </c>
      <c r="E44" s="15">
        <f t="shared" si="10"/>
        <v>3000</v>
      </c>
      <c r="F44" s="15">
        <v>335</v>
      </c>
      <c r="G44" s="15">
        <v>0</v>
      </c>
      <c r="H44" s="15">
        <f t="shared" si="11"/>
        <v>335</v>
      </c>
      <c r="I44" s="39" t="s">
        <v>107</v>
      </c>
      <c r="J44" s="47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1"/>
        <v>0</v>
      </c>
      <c r="I45" s="39"/>
      <c r="J45" s="4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1"/>
        <v>0</v>
      </c>
      <c r="I46" s="39"/>
      <c r="J46" s="4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1"/>
        <v>0</v>
      </c>
      <c r="I47" s="39"/>
      <c r="J47" s="48"/>
    </row>
    <row r="48" s="1" customFormat="1" customHeight="1" spans="1:10">
      <c r="A48" s="17"/>
      <c r="B48" s="18" t="s">
        <v>108</v>
      </c>
      <c r="C48" s="19">
        <f>SUM(C44)</f>
        <v>3000</v>
      </c>
      <c r="D48" s="19">
        <f t="shared" ref="D48:E48" si="14">SUM(D44)</f>
        <v>1</v>
      </c>
      <c r="E48" s="19">
        <f t="shared" si="14"/>
        <v>3000</v>
      </c>
      <c r="F48" s="19">
        <f>SUM(F44:F47)</f>
        <v>335</v>
      </c>
      <c r="G48" s="19">
        <f t="shared" ref="G48:H48" si="15">SUM(G44:G47)</f>
        <v>0</v>
      </c>
      <c r="H48" s="19">
        <f t="shared" si="15"/>
        <v>335</v>
      </c>
      <c r="I48" s="42"/>
      <c r="J48" s="49"/>
    </row>
    <row r="49" customHeight="1" spans="1:10">
      <c r="A49" s="13">
        <v>8</v>
      </c>
      <c r="B49" s="14" t="s">
        <v>109</v>
      </c>
      <c r="C49" s="15">
        <v>0</v>
      </c>
      <c r="D49" s="16"/>
      <c r="E49" s="15">
        <f t="shared" si="10"/>
        <v>0</v>
      </c>
      <c r="F49" s="15">
        <v>0</v>
      </c>
      <c r="G49" s="15">
        <v>0</v>
      </c>
      <c r="H49" s="15">
        <f t="shared" si="11"/>
        <v>0</v>
      </c>
      <c r="I49" s="39"/>
      <c r="J49" s="44" t="s">
        <v>110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11"/>
        <v>0</v>
      </c>
      <c r="I50" s="39"/>
      <c r="J50" s="45"/>
    </row>
    <row r="51" s="1" customFormat="1" customHeight="1" spans="1:10">
      <c r="A51" s="17"/>
      <c r="B51" s="18" t="s">
        <v>111</v>
      </c>
      <c r="C51" s="19">
        <f>SUM(C49)</f>
        <v>0</v>
      </c>
      <c r="D51" s="19">
        <f t="shared" ref="D51:E51" si="16">SUM(D49)</f>
        <v>0</v>
      </c>
      <c r="E51" s="19">
        <f t="shared" si="16"/>
        <v>0</v>
      </c>
      <c r="F51" s="19">
        <f>SUM(F49:F50)</f>
        <v>0</v>
      </c>
      <c r="G51" s="19">
        <f t="shared" ref="G51:H51" si="17">SUM(G49:G50)</f>
        <v>0</v>
      </c>
      <c r="H51" s="19">
        <f t="shared" si="17"/>
        <v>0</v>
      </c>
      <c r="I51" s="42"/>
      <c r="J51" s="46"/>
    </row>
    <row r="52" customHeight="1" spans="1:10">
      <c r="A52" s="13">
        <v>9</v>
      </c>
      <c r="B52" s="14" t="s">
        <v>112</v>
      </c>
      <c r="C52" s="15">
        <v>0</v>
      </c>
      <c r="D52" s="16"/>
      <c r="E52" s="15">
        <f t="shared" si="10"/>
        <v>0</v>
      </c>
      <c r="F52" s="15">
        <v>0</v>
      </c>
      <c r="G52" s="15">
        <v>0</v>
      </c>
      <c r="H52" s="15">
        <f t="shared" si="11"/>
        <v>0</v>
      </c>
      <c r="I52" s="39"/>
      <c r="J52" s="40" t="s">
        <v>113</v>
      </c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11"/>
        <v>0</v>
      </c>
      <c r="I53" s="39"/>
      <c r="J53" s="41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11"/>
        <v>0</v>
      </c>
      <c r="I54" s="39"/>
      <c r="J54" s="41"/>
    </row>
    <row r="55" s="1" customFormat="1" customHeight="1" spans="1:10">
      <c r="A55" s="17"/>
      <c r="B55" s="18" t="s">
        <v>114</v>
      </c>
      <c r="C55" s="19">
        <f>SUM(C52)</f>
        <v>0</v>
      </c>
      <c r="D55" s="19">
        <f t="shared" ref="D55:E55" si="18">SUM(D52)</f>
        <v>0</v>
      </c>
      <c r="E55" s="19">
        <f t="shared" si="18"/>
        <v>0</v>
      </c>
      <c r="F55" s="19">
        <f>SUM(F52:F54)</f>
        <v>0</v>
      </c>
      <c r="G55" s="19">
        <f t="shared" ref="G55:H55" si="19">SUM(G52:G54)</f>
        <v>0</v>
      </c>
      <c r="H55" s="19">
        <f t="shared" si="19"/>
        <v>0</v>
      </c>
      <c r="I55" s="42"/>
      <c r="J55" s="43"/>
    </row>
    <row r="56" customHeight="1" spans="1:10">
      <c r="A56" s="20">
        <v>10</v>
      </c>
      <c r="B56" s="14" t="s">
        <v>115</v>
      </c>
      <c r="C56" s="15">
        <v>0</v>
      </c>
      <c r="D56" s="16">
        <v>1</v>
      </c>
      <c r="E56" s="15">
        <f t="shared" si="10"/>
        <v>0</v>
      </c>
      <c r="F56" s="15">
        <v>0</v>
      </c>
      <c r="G56" s="15">
        <v>0</v>
      </c>
      <c r="H56" s="15">
        <f>F56+G56</f>
        <v>0</v>
      </c>
      <c r="I56" s="39"/>
      <c r="J56" s="47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0</v>
      </c>
      <c r="H57" s="15">
        <f t="shared" si="11"/>
        <v>0</v>
      </c>
      <c r="I57" s="39"/>
      <c r="J57" s="48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ref="H58:H63" si="20">F58+G58</f>
        <v>0</v>
      </c>
      <c r="I58" s="39"/>
      <c r="J58" s="48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20"/>
        <v>0</v>
      </c>
      <c r="I59" s="39"/>
      <c r="J59" s="48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20"/>
        <v>0</v>
      </c>
      <c r="I60" s="39"/>
      <c r="J60" s="48"/>
    </row>
    <row r="61" customHeight="1" spans="1:10">
      <c r="A61" s="26"/>
      <c r="B61" s="14"/>
      <c r="C61" s="15"/>
      <c r="D61" s="16"/>
      <c r="E61" s="15"/>
      <c r="F61" s="15">
        <v>0</v>
      </c>
      <c r="G61" s="15">
        <v>0</v>
      </c>
      <c r="H61" s="15">
        <f t="shared" si="20"/>
        <v>0</v>
      </c>
      <c r="I61" s="39"/>
      <c r="J61" s="48"/>
    </row>
    <row r="62" customHeight="1" spans="1:10">
      <c r="A62" s="26"/>
      <c r="B62" s="14"/>
      <c r="C62" s="15"/>
      <c r="D62" s="16"/>
      <c r="E62" s="15"/>
      <c r="F62" s="15">
        <v>0</v>
      </c>
      <c r="G62" s="15">
        <v>0</v>
      </c>
      <c r="H62" s="15">
        <f t="shared" si="20"/>
        <v>0</v>
      </c>
      <c r="I62" s="39"/>
      <c r="J62" s="48"/>
    </row>
    <row r="63" customHeight="1" spans="1:10">
      <c r="A63" s="23"/>
      <c r="B63" s="14"/>
      <c r="C63" s="15"/>
      <c r="D63" s="16"/>
      <c r="E63" s="15"/>
      <c r="F63" s="15">
        <v>0</v>
      </c>
      <c r="G63" s="15">
        <v>0</v>
      </c>
      <c r="H63" s="15">
        <f t="shared" si="20"/>
        <v>0</v>
      </c>
      <c r="I63" s="39"/>
      <c r="J63" s="48"/>
    </row>
    <row r="64" s="1" customFormat="1" customHeight="1" spans="1:10">
      <c r="A64" s="17"/>
      <c r="B64" s="18" t="s">
        <v>116</v>
      </c>
      <c r="C64" s="19">
        <f>SUM(C56)</f>
        <v>0</v>
      </c>
      <c r="D64" s="19">
        <f t="shared" ref="D64:E64" si="21">SUM(D56)</f>
        <v>1</v>
      </c>
      <c r="E64" s="19">
        <f t="shared" si="21"/>
        <v>0</v>
      </c>
      <c r="F64" s="19">
        <f>SUM(F56:F63)</f>
        <v>0</v>
      </c>
      <c r="G64" s="19">
        <f>SUM(G56:G63)</f>
        <v>0</v>
      </c>
      <c r="H64" s="19">
        <f>SUM(H56:H63)</f>
        <v>0</v>
      </c>
      <c r="I64" s="42"/>
      <c r="J64" s="49"/>
    </row>
    <row r="65" customHeight="1" spans="1:10">
      <c r="A65" s="17"/>
      <c r="B65" s="18" t="s">
        <v>51</v>
      </c>
      <c r="C65" s="19">
        <f>SUM(C64,C55,C51,C48,C43,C38,C27,C21,C16,C13)</f>
        <v>50000</v>
      </c>
      <c r="D65" s="19">
        <f t="shared" ref="D65:H65" si="22">SUM(D64,D55,D51,D48,D43,D38,D27,D21,D16,D13)</f>
        <v>6</v>
      </c>
      <c r="E65" s="19">
        <f t="shared" si="22"/>
        <v>50000</v>
      </c>
      <c r="F65" s="19">
        <f t="shared" si="22"/>
        <v>28501.5</v>
      </c>
      <c r="G65" s="19">
        <f t="shared" si="22"/>
        <v>0</v>
      </c>
      <c r="H65" s="19">
        <f t="shared" si="22"/>
        <v>28501.5</v>
      </c>
      <c r="I65" s="42"/>
      <c r="J65" s="58"/>
    </row>
    <row r="69" customHeight="1" spans="1:9">
      <c r="A69" s="50" t="s">
        <v>117</v>
      </c>
      <c r="B69" s="51"/>
      <c r="C69" s="52" t="s">
        <v>118</v>
      </c>
      <c r="D69" s="52"/>
      <c r="E69" s="52" t="s">
        <v>119</v>
      </c>
      <c r="F69" s="52"/>
      <c r="G69" s="52" t="s">
        <v>120</v>
      </c>
      <c r="H69" s="52"/>
      <c r="I69" s="59" t="s">
        <v>121</v>
      </c>
    </row>
    <row r="70" customHeight="1" spans="1:9">
      <c r="A70" s="53">
        <f>E65</f>
        <v>50000</v>
      </c>
      <c r="B70" s="54"/>
      <c r="C70" s="54">
        <f>H65</f>
        <v>28501.5</v>
      </c>
      <c r="D70" s="54"/>
      <c r="E70" s="54">
        <f>F65</f>
        <v>28501.5</v>
      </c>
      <c r="F70" s="54"/>
      <c r="G70" s="54">
        <f>G65</f>
        <v>0</v>
      </c>
      <c r="H70" s="54"/>
      <c r="I70" s="60">
        <f>A70-C70</f>
        <v>21498.5</v>
      </c>
    </row>
    <row r="72" customHeight="1" spans="1:9">
      <c r="A72" s="55" t="s">
        <v>122</v>
      </c>
      <c r="B72" s="56" t="s">
        <v>2</v>
      </c>
      <c r="C72" s="57" t="s">
        <v>55</v>
      </c>
      <c r="D72" s="55"/>
      <c r="E72" s="55" t="s">
        <v>123</v>
      </c>
      <c r="F72" s="55"/>
      <c r="G72" s="55" t="s">
        <v>57</v>
      </c>
      <c r="H72" s="55"/>
      <c r="I72" s="56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6"/>
    <mergeCell ref="A28:A37"/>
    <mergeCell ref="A39:A42"/>
    <mergeCell ref="A44:A47"/>
    <mergeCell ref="A49:A50"/>
    <mergeCell ref="A52:A54"/>
    <mergeCell ref="A56:A63"/>
    <mergeCell ref="B6:B7"/>
    <mergeCell ref="B8:B12"/>
    <mergeCell ref="B14:B15"/>
    <mergeCell ref="B17:B20"/>
    <mergeCell ref="B22:B26"/>
    <mergeCell ref="B28:B37"/>
    <mergeCell ref="B39:B42"/>
    <mergeCell ref="B44:B47"/>
    <mergeCell ref="B49:B50"/>
    <mergeCell ref="B52:B54"/>
    <mergeCell ref="B56:B63"/>
    <mergeCell ref="C8:C12"/>
    <mergeCell ref="C14:C15"/>
    <mergeCell ref="C17:C20"/>
    <mergeCell ref="C22:C26"/>
    <mergeCell ref="C28:C37"/>
    <mergeCell ref="C39:C42"/>
    <mergeCell ref="C44:C47"/>
    <mergeCell ref="C49:C50"/>
    <mergeCell ref="C52:C54"/>
    <mergeCell ref="C56:C63"/>
    <mergeCell ref="D8:D12"/>
    <mergeCell ref="D14:D15"/>
    <mergeCell ref="D17:D20"/>
    <mergeCell ref="D22:D26"/>
    <mergeCell ref="D28:D37"/>
    <mergeCell ref="D39:D42"/>
    <mergeCell ref="D44:D47"/>
    <mergeCell ref="D49:D50"/>
    <mergeCell ref="D52:D54"/>
    <mergeCell ref="D56:D63"/>
    <mergeCell ref="E8:E12"/>
    <mergeCell ref="E14:E15"/>
    <mergeCell ref="E17:E20"/>
    <mergeCell ref="E22:E26"/>
    <mergeCell ref="E28:E37"/>
    <mergeCell ref="E39:E42"/>
    <mergeCell ref="E44:E47"/>
    <mergeCell ref="E49:E50"/>
    <mergeCell ref="E52:E54"/>
    <mergeCell ref="E56:E63"/>
    <mergeCell ref="J4:J5"/>
    <mergeCell ref="J6:J7"/>
    <mergeCell ref="J8:J13"/>
    <mergeCell ref="J14:J16"/>
    <mergeCell ref="J17:J21"/>
    <mergeCell ref="J23:J27"/>
    <mergeCell ref="J28:J38"/>
    <mergeCell ref="J39:J43"/>
    <mergeCell ref="J44:J48"/>
    <mergeCell ref="J49:J51"/>
    <mergeCell ref="J52:J55"/>
    <mergeCell ref="J56:J6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2018-07-24T03:20:00Z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