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8康辉\2018网发投资人年中会\第一轮\"/>
    </mc:Choice>
  </mc:AlternateContent>
  <bookViews>
    <workbookView xWindow="0" yWindow="0" windowWidth="20390" windowHeight="8370" tabRatio="935"/>
  </bookViews>
  <sheets>
    <sheet name="报价单" sheetId="4" r:id="rId1"/>
  </sheets>
  <calcPr calcId="152511" concurrentCalc="0"/>
</workbook>
</file>

<file path=xl/calcChain.xml><?xml version="1.0" encoding="utf-8"?>
<calcChain xmlns="http://schemas.openxmlformats.org/spreadsheetml/2006/main">
  <c r="I50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</calcChain>
</file>

<file path=xl/sharedStrings.xml><?xml version="1.0" encoding="utf-8"?>
<sst xmlns="http://schemas.openxmlformats.org/spreadsheetml/2006/main" count="197" uniqueCount="145">
  <si>
    <t>2018上汽通用汽车投资人年中会 报价单</t>
  </si>
  <si>
    <t>序号</t>
  </si>
  <si>
    <t>项目类别</t>
  </si>
  <si>
    <t>项目名称</t>
  </si>
  <si>
    <t>项目内容</t>
  </si>
  <si>
    <t>报价单价</t>
  </si>
  <si>
    <t>单位</t>
  </si>
  <si>
    <t>数量</t>
  </si>
  <si>
    <t>周期</t>
  </si>
  <si>
    <t>报价合计</t>
  </si>
  <si>
    <t>场地租赁</t>
  </si>
  <si>
    <t>房价</t>
  </si>
  <si>
    <t>预估250人，房间数按照200间预估，含单早</t>
  </si>
  <si>
    <t>间/天</t>
  </si>
  <si>
    <t>会议室</t>
  </si>
  <si>
    <t>650平，搭建1天，彩排1天，活动1天</t>
  </si>
  <si>
    <t>场地费</t>
  </si>
  <si>
    <t>酒店外场展车费用，1天</t>
  </si>
  <si>
    <t>项</t>
  </si>
  <si>
    <t>自助餐</t>
  </si>
  <si>
    <t>D1自助晚餐，含软饮</t>
  </si>
  <si>
    <t>人</t>
  </si>
  <si>
    <t>D2自助午餐，含软饮</t>
  </si>
  <si>
    <t>晚宴</t>
  </si>
  <si>
    <t>D2晚餐，含软饮啤酒</t>
  </si>
  <si>
    <t>桌</t>
  </si>
  <si>
    <t>茶歇</t>
  </si>
  <si>
    <t>会议茶歇</t>
  </si>
  <si>
    <t>欢迎水果</t>
  </si>
  <si>
    <t>按照200间预估</t>
  </si>
  <si>
    <t>间</t>
  </si>
  <si>
    <t>小计</t>
  </si>
  <si>
    <t>搭建及AV</t>
  </si>
  <si>
    <t>签到台</t>
  </si>
  <si>
    <t>木质烤漆，3.6m*0.6m*1.1m</t>
  </si>
  <si>
    <t>个</t>
  </si>
  <si>
    <t>签到背景板</t>
  </si>
  <si>
    <t>木质背景板，3*5m</t>
  </si>
  <si>
    <t>展车台</t>
  </si>
  <si>
    <t>活动现场展车台，3m*6m，3台车</t>
  </si>
  <si>
    <t>指示牌</t>
  </si>
  <si>
    <t>内场木质指示牌，2m*0.8m</t>
  </si>
  <si>
    <t>舞台</t>
  </si>
  <si>
    <t>18m*5m*0.8m</t>
  </si>
  <si>
    <t>演讲台</t>
  </si>
  <si>
    <t>道旗</t>
  </si>
  <si>
    <t>LED大屏</t>
  </si>
  <si>
    <t>P3高清屏，20*5m</t>
  </si>
  <si>
    <t>平方</t>
  </si>
  <si>
    <t>视频切换器</t>
  </si>
  <si>
    <t>视频播放器</t>
  </si>
  <si>
    <t>视频控制台</t>
  </si>
  <si>
    <t>音箱</t>
  </si>
  <si>
    <t>线阵音箱</t>
  </si>
  <si>
    <t>套</t>
  </si>
  <si>
    <t>无线鹅颈麦</t>
  </si>
  <si>
    <t>手持麦</t>
  </si>
  <si>
    <t>桁架</t>
  </si>
  <si>
    <t>灯光及展车区</t>
  </si>
  <si>
    <t>面光灯</t>
  </si>
  <si>
    <t>LED帕灯</t>
  </si>
  <si>
    <t>电脑灯</t>
  </si>
  <si>
    <t>展车灯</t>
  </si>
  <si>
    <t>电脑</t>
  </si>
  <si>
    <t>音频及视频使用</t>
  </si>
  <si>
    <t>辅料</t>
  </si>
  <si>
    <t>线路/电源箱/开关/压线槽</t>
  </si>
  <si>
    <t>小物料</t>
  </si>
  <si>
    <t>工作水</t>
  </si>
  <si>
    <t>活动期间</t>
  </si>
  <si>
    <t>瓶</t>
  </si>
  <si>
    <t>依云水</t>
  </si>
  <si>
    <t>会议用水</t>
  </si>
  <si>
    <t>巴黎水</t>
  </si>
  <si>
    <t>签到笔</t>
  </si>
  <si>
    <t>支</t>
  </si>
  <si>
    <t>签到台花</t>
  </si>
  <si>
    <t>盆</t>
  </si>
  <si>
    <t>签到本</t>
  </si>
  <si>
    <t>本</t>
  </si>
  <si>
    <t>演讲台花</t>
  </si>
  <si>
    <t>红酒</t>
  </si>
  <si>
    <t>年会剩余185瓶</t>
  </si>
  <si>
    <t>运输</t>
  </si>
  <si>
    <t>红酒运输费及小物料运输费</t>
  </si>
  <si>
    <t>印刷制作</t>
  </si>
  <si>
    <t>胸卡</t>
  </si>
  <si>
    <t>房卡套</t>
  </si>
  <si>
    <t>欢迎卡</t>
  </si>
  <si>
    <t>签到表</t>
  </si>
  <si>
    <t>签到表，接送机表，黑白打印</t>
  </si>
  <si>
    <t>张</t>
  </si>
  <si>
    <t>手卡</t>
  </si>
  <si>
    <t>手举牌</t>
  </si>
  <si>
    <t>虹桥机场，浦东机场，虹桥站，上海站各3块</t>
  </si>
  <si>
    <t>块</t>
  </si>
  <si>
    <t>第三方人员</t>
  </si>
  <si>
    <t>礼仪</t>
  </si>
  <si>
    <t>前台6人，接机6个，彩排1天</t>
  </si>
  <si>
    <t>人/天</t>
  </si>
  <si>
    <t>16号活动，加班费，实际工作超8小时</t>
  </si>
  <si>
    <t>PT</t>
  </si>
  <si>
    <t>接机12人，虹桥机场，浦东机场，虹桥站，各4人</t>
  </si>
  <si>
    <t>车保</t>
  </si>
  <si>
    <t>展车保洁</t>
  </si>
  <si>
    <t>第三方人员补贴</t>
  </si>
  <si>
    <t>餐费及交通费补贴</t>
  </si>
  <si>
    <t>视频制作</t>
  </si>
  <si>
    <t>开场视频制作</t>
  </si>
  <si>
    <t>车辆</t>
  </si>
  <si>
    <t>大巴费用</t>
  </si>
  <si>
    <t>接送机大巴，虹桥机场，虹桥火车站，浦东机场，每地各4台</t>
  </si>
  <si>
    <t>辆</t>
  </si>
  <si>
    <t>参观大巴</t>
  </si>
  <si>
    <t>酒店-工厂，来回</t>
  </si>
  <si>
    <t>GL8费用</t>
  </si>
  <si>
    <t>上海站接送机以及临时到达人员接送</t>
  </si>
  <si>
    <t>机动车辆</t>
  </si>
  <si>
    <t>现场临时用车</t>
  </si>
  <si>
    <t>车辆杂费</t>
  </si>
  <si>
    <t>停车费，油费</t>
  </si>
  <si>
    <t>拖车费</t>
  </si>
  <si>
    <t>展车运输</t>
  </si>
  <si>
    <t>次</t>
  </si>
  <si>
    <t>展车清洁</t>
  </si>
  <si>
    <t>展车深度清洁</t>
  </si>
  <si>
    <t>执行费</t>
  </si>
  <si>
    <t>执行人员工资</t>
  </si>
  <si>
    <t>项目经理</t>
  </si>
  <si>
    <t>人员补贴</t>
  </si>
  <si>
    <t>以上合计</t>
  </si>
  <si>
    <t>服务费：10%</t>
  </si>
  <si>
    <t>报价合计（含服务费，不含税）</t>
  </si>
  <si>
    <t>接机礼包</t>
    <phoneticPr fontId="41" type="noConversion"/>
  </si>
  <si>
    <t>依云水/口香糖/薄荷糖/打火机/湿巾纸</t>
    <phoneticPr fontId="41" type="noConversion"/>
  </si>
  <si>
    <t>份</t>
    <phoneticPr fontId="41" type="noConversion"/>
  </si>
  <si>
    <t>报价公司</t>
    <phoneticPr fontId="47" type="noConversion"/>
  </si>
  <si>
    <t>康辉集团北京国际会议展览有限公司</t>
    <phoneticPr fontId="47" type="noConversion"/>
  </si>
  <si>
    <t>报价人</t>
    <phoneticPr fontId="47" type="noConversion"/>
  </si>
  <si>
    <t>陈佳伟 18616860245</t>
    <phoneticPr fontId="47" type="noConversion"/>
  </si>
  <si>
    <t>项目名称:</t>
  </si>
  <si>
    <t>2018年上汽通用投资人年中会</t>
    <phoneticPr fontId="47" type="noConversion"/>
  </si>
  <si>
    <t>报价时间</t>
    <phoneticPr fontId="47" type="noConversion"/>
  </si>
  <si>
    <t>2018.7.10</t>
    <phoneticPr fontId="47" type="noConversion"/>
  </si>
  <si>
    <t>优惠报价合计（含服务费，不含税）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</si>
</sst>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_);[Red]\(0\)"/>
    <numFmt numFmtId="178" formatCode="[$-409]mmm/yy;@"/>
    <numFmt numFmtId="179" formatCode="\¥#,##0.00;\¥\-#,##0.00"/>
    <numFmt numFmtId="180" formatCode="&quot;¥&quot;#,##0.00_);[Red]\(&quot;¥&quot;#,##0.00\)"/>
  </numFmts>
  <fonts count="48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6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Arial"/>
      <family val="2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9">
    <xf numFmtId="178" fontId="0" fillId="0" borderId="0">
      <alignment vertical="center"/>
    </xf>
    <xf numFmtId="178" fontId="18" fillId="6" borderId="0" applyNumberFormat="0" applyBorder="0" applyAlignment="0" applyProtection="0">
      <alignment vertical="center"/>
    </xf>
    <xf numFmtId="178" fontId="19" fillId="0" borderId="0" applyBorder="0"/>
    <xf numFmtId="178" fontId="20" fillId="2" borderId="9" applyNumberFormat="0" applyAlignment="0" applyProtection="0">
      <alignment vertical="center"/>
    </xf>
    <xf numFmtId="178" fontId="18" fillId="10" borderId="0" applyNumberFormat="0" applyBorder="0" applyAlignment="0" applyProtection="0">
      <alignment vertical="center"/>
    </xf>
    <xf numFmtId="178" fontId="18" fillId="12" borderId="0" applyNumberFormat="0" applyBorder="0" applyAlignment="0" applyProtection="0">
      <alignment vertical="center"/>
    </xf>
    <xf numFmtId="178" fontId="18" fillId="7" borderId="0" applyNumberFormat="0" applyBorder="0" applyAlignment="0" applyProtection="0">
      <alignment vertical="center"/>
    </xf>
    <xf numFmtId="178" fontId="23" fillId="2" borderId="12" applyNumberFormat="0" applyAlignment="0" applyProtection="0">
      <alignment vertical="center"/>
    </xf>
    <xf numFmtId="178" fontId="19" fillId="0" borderId="0"/>
    <xf numFmtId="178" fontId="18" fillId="0" borderId="0">
      <alignment vertical="center"/>
    </xf>
    <xf numFmtId="178" fontId="19" fillId="0" borderId="0"/>
    <xf numFmtId="178" fontId="25" fillId="15" borderId="0" applyNumberFormat="0" applyBorder="0" applyAlignment="0" applyProtection="0">
      <alignment vertical="center"/>
    </xf>
    <xf numFmtId="178" fontId="19" fillId="0" borderId="0"/>
    <xf numFmtId="178" fontId="19" fillId="0" borderId="0" applyNumberFormat="0" applyFill="0" applyBorder="0" applyAlignment="0" applyProtection="0"/>
    <xf numFmtId="178" fontId="24" fillId="16" borderId="0" applyNumberFormat="0" applyBorder="0" applyAlignment="0" applyProtection="0">
      <alignment vertical="center"/>
    </xf>
    <xf numFmtId="178" fontId="19" fillId="0" borderId="0" applyBorder="0"/>
    <xf numFmtId="178" fontId="19" fillId="0" borderId="0" applyNumberFormat="0" applyFill="0" applyBorder="0" applyAlignment="0" applyProtection="0"/>
    <xf numFmtId="178" fontId="24" fillId="18" borderId="0" applyNumberFormat="0" applyBorder="0" applyAlignment="0" applyProtection="0">
      <alignment vertical="center"/>
    </xf>
    <xf numFmtId="178" fontId="19" fillId="0" borderId="0"/>
    <xf numFmtId="178" fontId="18" fillId="9" borderId="0" applyNumberFormat="0" applyBorder="0" applyAlignment="0" applyProtection="0">
      <alignment vertical="center"/>
    </xf>
    <xf numFmtId="178" fontId="18" fillId="20" borderId="0" applyNumberFormat="0" applyBorder="0" applyAlignment="0" applyProtection="0">
      <alignment vertical="center"/>
    </xf>
    <xf numFmtId="178" fontId="18" fillId="0" borderId="0">
      <alignment vertical="center"/>
    </xf>
    <xf numFmtId="178" fontId="18" fillId="10" borderId="0" applyNumberFormat="0" applyBorder="0" applyAlignment="0" applyProtection="0">
      <alignment vertical="center"/>
    </xf>
    <xf numFmtId="178" fontId="18" fillId="21" borderId="0" applyNumberFormat="0" applyBorder="0" applyAlignment="0" applyProtection="0">
      <alignment vertical="center"/>
    </xf>
    <xf numFmtId="178" fontId="18" fillId="23" borderId="0" applyNumberFormat="0" applyBorder="0" applyAlignment="0" applyProtection="0">
      <alignment vertical="center"/>
    </xf>
    <xf numFmtId="178" fontId="18" fillId="16" borderId="0" applyNumberFormat="0" applyBorder="0" applyAlignment="0" applyProtection="0">
      <alignment vertical="center"/>
    </xf>
    <xf numFmtId="178" fontId="18" fillId="12" borderId="0" applyNumberFormat="0" applyBorder="0" applyAlignment="0" applyProtection="0">
      <alignment vertical="center"/>
    </xf>
    <xf numFmtId="178" fontId="18" fillId="24" borderId="0" applyNumberFormat="0" applyBorder="0" applyAlignment="0" applyProtection="0">
      <alignment vertical="center"/>
    </xf>
    <xf numFmtId="178" fontId="24" fillId="7" borderId="0" applyNumberFormat="0" applyBorder="0" applyAlignment="0" applyProtection="0">
      <alignment vertical="center"/>
    </xf>
    <xf numFmtId="178" fontId="24" fillId="13" borderId="0" applyNumberFormat="0" applyBorder="0" applyAlignment="0" applyProtection="0">
      <alignment vertical="center"/>
    </xf>
    <xf numFmtId="178" fontId="24" fillId="19" borderId="0" applyNumberFormat="0" applyBorder="0" applyAlignment="0" applyProtection="0">
      <alignment vertical="center"/>
    </xf>
    <xf numFmtId="178" fontId="24" fillId="25" borderId="0" applyNumberFormat="0" applyBorder="0" applyAlignment="0" applyProtection="0">
      <alignment vertical="center"/>
    </xf>
    <xf numFmtId="178" fontId="27" fillId="0" borderId="0"/>
    <xf numFmtId="178" fontId="35" fillId="0" borderId="15" applyNumberFormat="0" applyFill="0" applyAlignment="0" applyProtection="0">
      <alignment vertical="center"/>
    </xf>
    <xf numFmtId="178" fontId="37" fillId="0" borderId="17" applyNumberFormat="0" applyFill="0" applyAlignment="0" applyProtection="0">
      <alignment vertical="center"/>
    </xf>
    <xf numFmtId="178" fontId="29" fillId="0" borderId="16" applyNumberFormat="0" applyFill="0" applyAlignment="0" applyProtection="0">
      <alignment vertical="center"/>
    </xf>
    <xf numFmtId="178" fontId="29" fillId="0" borderId="0" applyNumberFormat="0" applyFill="0" applyBorder="0" applyAlignment="0" applyProtection="0">
      <alignment vertical="center"/>
    </xf>
    <xf numFmtId="178" fontId="32" fillId="0" borderId="0" applyNumberFormat="0" applyFill="0" applyBorder="0" applyAlignment="0" applyProtection="0">
      <alignment vertical="center"/>
    </xf>
    <xf numFmtId="178" fontId="21" fillId="9" borderId="0" applyNumberFormat="0" applyBorder="0" applyAlignment="0" applyProtection="0">
      <alignment vertical="center"/>
    </xf>
    <xf numFmtId="178" fontId="38" fillId="0" borderId="0">
      <alignment vertical="center"/>
    </xf>
    <xf numFmtId="178" fontId="31" fillId="0" borderId="0"/>
    <xf numFmtId="178" fontId="19" fillId="0" borderId="0"/>
    <xf numFmtId="178" fontId="34" fillId="20" borderId="0" applyNumberFormat="0" applyBorder="0" applyAlignment="0" applyProtection="0">
      <alignment vertical="center"/>
    </xf>
    <xf numFmtId="178" fontId="22" fillId="0" borderId="11" applyNumberFormat="0" applyFill="0" applyAlignment="0" applyProtection="0">
      <alignment vertical="center"/>
    </xf>
    <xf numFmtId="178" fontId="28" fillId="22" borderId="14" applyNumberFormat="0" applyAlignment="0" applyProtection="0">
      <alignment vertical="center"/>
    </xf>
    <xf numFmtId="178" fontId="30" fillId="0" borderId="0" applyNumberFormat="0" applyFill="0" applyBorder="0" applyAlignment="0" applyProtection="0">
      <alignment vertical="center"/>
    </xf>
    <xf numFmtId="178" fontId="33" fillId="0" borderId="0" applyNumberFormat="0" applyFill="0" applyBorder="0" applyAlignment="0" applyProtection="0">
      <alignment vertical="center"/>
    </xf>
    <xf numFmtId="178" fontId="26" fillId="0" borderId="13" applyNumberFormat="0" applyFill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178" fontId="24" fillId="14" borderId="0" applyNumberFormat="0" applyBorder="0" applyAlignment="0" applyProtection="0">
      <alignment vertical="center"/>
    </xf>
    <xf numFmtId="178" fontId="24" fillId="26" borderId="0" applyNumberFormat="0" applyBorder="0" applyAlignment="0" applyProtection="0">
      <alignment vertical="center"/>
    </xf>
    <xf numFmtId="178" fontId="24" fillId="11" borderId="0" applyNumberFormat="0" applyBorder="0" applyAlignment="0" applyProtection="0">
      <alignment vertical="center"/>
    </xf>
    <xf numFmtId="178" fontId="24" fillId="13" borderId="0" applyNumberFormat="0" applyBorder="0" applyAlignment="0" applyProtection="0">
      <alignment vertical="center"/>
    </xf>
    <xf numFmtId="178" fontId="24" fillId="19" borderId="0" applyNumberFormat="0" applyBorder="0" applyAlignment="0" applyProtection="0">
      <alignment vertical="center"/>
    </xf>
    <xf numFmtId="178" fontId="24" fillId="17" borderId="0" applyNumberFormat="0" applyBorder="0" applyAlignment="0" applyProtection="0">
      <alignment vertical="center"/>
    </xf>
    <xf numFmtId="178" fontId="36" fillId="23" borderId="9" applyNumberFormat="0" applyAlignment="0" applyProtection="0">
      <alignment vertical="center"/>
    </xf>
    <xf numFmtId="178" fontId="39" fillId="0" borderId="0"/>
    <xf numFmtId="178" fontId="27" fillId="0" borderId="0" applyNumberFormat="0" applyFill="0" applyBorder="0" applyAlignment="0" applyProtection="0"/>
    <xf numFmtId="178" fontId="18" fillId="8" borderId="10" applyNumberFormat="0" applyFont="0" applyAlignment="0" applyProtection="0">
      <alignment vertical="center"/>
    </xf>
  </cellStyleXfs>
  <cellXfs count="75">
    <xf numFmtId="178" fontId="0" fillId="0" borderId="0" xfId="0">
      <alignment vertical="center"/>
    </xf>
    <xf numFmtId="178" fontId="1" fillId="0" borderId="0" xfId="0" applyFont="1" applyAlignment="1">
      <alignment vertical="center"/>
    </xf>
    <xf numFmtId="178" fontId="2" fillId="0" borderId="0" xfId="0" applyFont="1" applyAlignment="1">
      <alignment vertical="center"/>
    </xf>
    <xf numFmtId="178" fontId="3" fillId="0" borderId="0" xfId="0" applyFont="1" applyAlignment="1">
      <alignment vertical="center"/>
    </xf>
    <xf numFmtId="178" fontId="4" fillId="0" borderId="0" xfId="0" applyFont="1" applyAlignment="1">
      <alignment vertical="center"/>
    </xf>
    <xf numFmtId="177" fontId="5" fillId="0" borderId="0" xfId="0" applyNumberFormat="1" applyFont="1" applyAlignment="1">
      <alignment vertical="center"/>
    </xf>
    <xf numFmtId="178" fontId="5" fillId="0" borderId="0" xfId="0" applyFont="1" applyAlignment="1">
      <alignment vertical="center"/>
    </xf>
    <xf numFmtId="178" fontId="5" fillId="0" borderId="0" xfId="0" applyFont="1" applyAlignment="1">
      <alignment horizontal="center" vertical="center"/>
    </xf>
    <xf numFmtId="178" fontId="1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  <xf numFmtId="177" fontId="7" fillId="2" borderId="1" xfId="8" applyNumberFormat="1" applyFont="1" applyFill="1" applyBorder="1" applyAlignment="1">
      <alignment horizontal="left" vertical="center" wrapText="1"/>
    </xf>
    <xf numFmtId="178" fontId="8" fillId="2" borderId="2" xfId="8" applyFont="1" applyFill="1" applyBorder="1" applyAlignment="1">
      <alignment horizontal="center" vertical="center"/>
    </xf>
    <xf numFmtId="178" fontId="9" fillId="2" borderId="2" xfId="8" applyFont="1" applyFill="1" applyBorder="1" applyAlignment="1">
      <alignment horizontal="center" vertical="center"/>
    </xf>
    <xf numFmtId="177" fontId="8" fillId="2" borderId="2" xfId="8" applyNumberFormat="1" applyFont="1" applyFill="1" applyBorder="1" applyAlignment="1">
      <alignment horizontal="center" vertical="center" wrapText="1"/>
    </xf>
    <xf numFmtId="178" fontId="7" fillId="2" borderId="2" xfId="8" applyFont="1" applyFill="1" applyBorder="1" applyAlignment="1">
      <alignment horizontal="center" vertical="center"/>
    </xf>
    <xf numFmtId="177" fontId="10" fillId="0" borderId="1" xfId="8" applyNumberFormat="1" applyFont="1" applyBorder="1" applyAlignment="1">
      <alignment horizontal="center" vertical="center"/>
    </xf>
    <xf numFmtId="178" fontId="11" fillId="3" borderId="2" xfId="40" applyFont="1" applyFill="1" applyBorder="1" applyAlignment="1">
      <alignment horizontal="center" vertical="center" wrapText="1"/>
    </xf>
    <xf numFmtId="178" fontId="12" fillId="3" borderId="2" xfId="40" applyFont="1" applyFill="1" applyBorder="1" applyAlignment="1">
      <alignment horizontal="left" vertical="center" wrapText="1"/>
    </xf>
    <xf numFmtId="177" fontId="10" fillId="0" borderId="2" xfId="8" applyNumberFormat="1" applyFont="1" applyFill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1" fillId="0" borderId="2" xfId="0" applyFont="1" applyBorder="1" applyAlignment="1">
      <alignment horizontal="left" vertical="center"/>
    </xf>
    <xf numFmtId="178" fontId="1" fillId="0" borderId="2" xfId="0" applyFont="1" applyBorder="1">
      <alignment vertical="center"/>
    </xf>
    <xf numFmtId="177" fontId="11" fillId="4" borderId="2" xfId="10" applyNumberFormat="1" applyFont="1" applyFill="1" applyBorder="1" applyAlignment="1">
      <alignment horizontal="center" vertical="center" wrapText="1"/>
    </xf>
    <xf numFmtId="176" fontId="14" fillId="0" borderId="2" xfId="41" applyNumberFormat="1" applyFont="1" applyFill="1" applyBorder="1" applyAlignment="1">
      <alignment horizontal="center" vertical="center" wrapText="1"/>
    </xf>
    <xf numFmtId="176" fontId="14" fillId="0" borderId="2" xfId="41" applyNumberFormat="1" applyFont="1" applyFill="1" applyBorder="1" applyAlignment="1">
      <alignment horizontal="left" vertical="center" wrapText="1"/>
    </xf>
    <xf numFmtId="178" fontId="1" fillId="5" borderId="2" xfId="39" applyFont="1" applyFill="1" applyBorder="1" applyAlignment="1">
      <alignment horizontal="center" vertical="center" wrapText="1"/>
    </xf>
    <xf numFmtId="178" fontId="12" fillId="5" borderId="2" xfId="40" applyFont="1" applyFill="1" applyBorder="1" applyAlignment="1">
      <alignment horizontal="left" vertical="center"/>
    </xf>
    <xf numFmtId="177" fontId="15" fillId="0" borderId="2" xfId="40" applyNumberFormat="1" applyFont="1" applyBorder="1" applyAlignment="1">
      <alignment horizontal="center" vertical="center"/>
    </xf>
    <xf numFmtId="178" fontId="14" fillId="0" borderId="2" xfId="39" applyNumberFormat="1" applyFont="1" applyFill="1" applyBorder="1" applyAlignment="1">
      <alignment horizontal="center" vertical="center" wrapText="1"/>
    </xf>
    <xf numFmtId="178" fontId="14" fillId="0" borderId="2" xfId="2" applyFont="1" applyFill="1" applyBorder="1" applyAlignment="1">
      <alignment horizontal="left" vertical="center" wrapText="1"/>
    </xf>
    <xf numFmtId="178" fontId="14" fillId="0" borderId="2" xfId="41" applyFont="1" applyFill="1" applyBorder="1" applyAlignment="1">
      <alignment horizontal="center" vertical="center" wrapText="1"/>
    </xf>
    <xf numFmtId="178" fontId="12" fillId="5" borderId="2" xfId="41" applyFont="1" applyFill="1" applyBorder="1" applyAlignment="1">
      <alignment horizontal="left" vertical="center" wrapText="1"/>
    </xf>
    <xf numFmtId="178" fontId="9" fillId="2" borderId="6" xfId="8" applyFont="1" applyFill="1" applyBorder="1" applyAlignment="1">
      <alignment horizontal="center" vertical="center"/>
    </xf>
    <xf numFmtId="177" fontId="10" fillId="0" borderId="6" xfId="8" applyNumberFormat="1" applyFont="1" applyFill="1" applyBorder="1" applyAlignment="1">
      <alignment horizontal="center" vertical="center"/>
    </xf>
    <xf numFmtId="177" fontId="16" fillId="4" borderId="6" xfId="10" applyNumberFormat="1" applyFont="1" applyFill="1" applyBorder="1" applyAlignment="1">
      <alignment horizontal="center" vertical="center" wrapText="1"/>
    </xf>
    <xf numFmtId="177" fontId="11" fillId="4" borderId="6" xfId="10" applyNumberFormat="1" applyFont="1" applyFill="1" applyBorder="1" applyAlignment="1">
      <alignment horizontal="center" vertical="center" wrapText="1"/>
    </xf>
    <xf numFmtId="179" fontId="13" fillId="0" borderId="2" xfId="8" applyNumberFormat="1" applyFont="1" applyFill="1" applyBorder="1" applyAlignment="1">
      <alignment horizontal="center" vertical="center" wrapText="1"/>
    </xf>
    <xf numFmtId="179" fontId="17" fillId="0" borderId="7" xfId="40" applyNumberFormat="1" applyFont="1" applyFill="1" applyBorder="1" applyAlignment="1">
      <alignment horizontal="center" vertical="center" wrapText="1"/>
    </xf>
    <xf numFmtId="177" fontId="15" fillId="0" borderId="6" xfId="40" applyNumberFormat="1" applyFont="1" applyBorder="1" applyAlignment="1">
      <alignment horizontal="center" vertical="center"/>
    </xf>
    <xf numFmtId="179" fontId="13" fillId="0" borderId="6" xfId="8" applyNumberFormat="1" applyFont="1" applyFill="1" applyBorder="1" applyAlignment="1">
      <alignment horizontal="center" vertical="center" wrapText="1"/>
    </xf>
    <xf numFmtId="179" fontId="17" fillId="0" borderId="8" xfId="40" applyNumberFormat="1" applyFont="1" applyFill="1" applyBorder="1" applyAlignment="1">
      <alignment horizontal="center" vertical="center" wrapText="1"/>
    </xf>
    <xf numFmtId="178" fontId="42" fillId="0" borderId="2" xfId="39" applyNumberFormat="1" applyFont="1" applyFill="1" applyBorder="1" applyAlignment="1">
      <alignment horizontal="center" vertical="center" wrapText="1"/>
    </xf>
    <xf numFmtId="178" fontId="43" fillId="5" borderId="2" xfId="40" applyFont="1" applyFill="1" applyBorder="1" applyAlignment="1">
      <alignment horizontal="left" vertical="center"/>
    </xf>
    <xf numFmtId="177" fontId="44" fillId="0" borderId="2" xfId="40" applyNumberFormat="1" applyFont="1" applyBorder="1" applyAlignment="1">
      <alignment horizontal="center" vertical="center"/>
    </xf>
    <xf numFmtId="177" fontId="40" fillId="0" borderId="2" xfId="8" applyNumberFormat="1" applyFont="1" applyFill="1" applyBorder="1" applyAlignment="1">
      <alignment horizontal="center" vertical="center"/>
    </xf>
    <xf numFmtId="177" fontId="45" fillId="0" borderId="2" xfId="40" applyNumberFormat="1" applyFont="1" applyBorder="1" applyAlignment="1">
      <alignment horizontal="center" vertical="center"/>
    </xf>
    <xf numFmtId="177" fontId="40" fillId="0" borderId="6" xfId="8" applyNumberFormat="1" applyFont="1" applyFill="1" applyBorder="1" applyAlignment="1">
      <alignment horizontal="center" vertical="center"/>
    </xf>
    <xf numFmtId="178" fontId="46" fillId="0" borderId="0" xfId="0" applyFont="1" applyAlignment="1">
      <alignment vertical="center"/>
    </xf>
    <xf numFmtId="178" fontId="1" fillId="0" borderId="0" xfId="0" applyFont="1" applyBorder="1" applyAlignment="1">
      <alignment vertical="center"/>
    </xf>
    <xf numFmtId="178" fontId="15" fillId="0" borderId="0" xfId="0" applyFont="1" applyFill="1" applyAlignment="1">
      <alignment vertical="center"/>
    </xf>
    <xf numFmtId="178" fontId="15" fillId="0" borderId="0" xfId="0" applyFont="1" applyFill="1" applyAlignment="1">
      <alignment horizontal="left" vertical="center"/>
    </xf>
    <xf numFmtId="178" fontId="15" fillId="0" borderId="0" xfId="0" applyFont="1" applyFill="1" applyAlignment="1">
      <alignment horizontal="center" vertical="center"/>
    </xf>
    <xf numFmtId="180" fontId="15" fillId="0" borderId="0" xfId="0" applyNumberFormat="1" applyFont="1" applyFill="1" applyAlignment="1">
      <alignment horizontal="right" vertical="center"/>
    </xf>
    <xf numFmtId="178" fontId="15" fillId="0" borderId="0" xfId="0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vertical="center"/>
    </xf>
    <xf numFmtId="178" fontId="6" fillId="0" borderId="18" xfId="8" applyFont="1" applyBorder="1" applyAlignment="1">
      <alignment horizontal="center" vertical="center"/>
    </xf>
    <xf numFmtId="178" fontId="6" fillId="0" borderId="19" xfId="8" applyFont="1" applyBorder="1" applyAlignment="1">
      <alignment horizontal="center" vertical="center"/>
    </xf>
    <xf numFmtId="178" fontId="6" fillId="0" borderId="20" xfId="8" applyFont="1" applyBorder="1" applyAlignment="1">
      <alignment horizontal="center" vertical="center"/>
    </xf>
    <xf numFmtId="178" fontId="6" fillId="0" borderId="21" xfId="8" applyFont="1" applyBorder="1" applyAlignment="1">
      <alignment horizontal="center" vertical="center"/>
    </xf>
    <xf numFmtId="178" fontId="6" fillId="0" borderId="0" xfId="8" applyFont="1" applyBorder="1" applyAlignment="1">
      <alignment horizontal="center" vertical="center"/>
    </xf>
    <xf numFmtId="178" fontId="6" fillId="0" borderId="22" xfId="8" applyFont="1" applyBorder="1" applyAlignment="1">
      <alignment horizontal="center" vertical="center"/>
    </xf>
    <xf numFmtId="178" fontId="2" fillId="0" borderId="3" xfId="40" applyFont="1" applyBorder="1" applyAlignment="1">
      <alignment horizontal="center" vertical="center" wrapText="1"/>
    </xf>
    <xf numFmtId="178" fontId="2" fillId="0" borderId="4" xfId="40" applyFont="1" applyBorder="1" applyAlignment="1">
      <alignment horizontal="center" vertical="center" wrapText="1"/>
    </xf>
    <xf numFmtId="178" fontId="2" fillId="0" borderId="5" xfId="40" applyFont="1" applyBorder="1" applyAlignment="1">
      <alignment horizontal="center" vertical="center" wrapText="1"/>
    </xf>
    <xf numFmtId="178" fontId="13" fillId="4" borderId="2" xfId="40" applyFont="1" applyFill="1" applyBorder="1" applyAlignment="1">
      <alignment horizontal="right" vertical="center" wrapText="1"/>
    </xf>
    <xf numFmtId="179" fontId="13" fillId="0" borderId="2" xfId="8" applyNumberFormat="1" applyFont="1" applyFill="1" applyBorder="1" applyAlignment="1">
      <alignment horizontal="left" wrapText="1"/>
    </xf>
    <xf numFmtId="179" fontId="17" fillId="0" borderId="7" xfId="40" applyNumberFormat="1" applyFont="1" applyFill="1" applyBorder="1" applyAlignment="1">
      <alignment horizontal="left" vertical="center" wrapText="1"/>
    </xf>
    <xf numFmtId="178" fontId="10" fillId="0" borderId="3" xfId="8" applyFont="1" applyBorder="1" applyAlignment="1">
      <alignment horizontal="center" vertical="center" wrapText="1"/>
    </xf>
    <xf numFmtId="178" fontId="10" fillId="0" borderId="4" xfId="8" applyFont="1" applyBorder="1" applyAlignment="1">
      <alignment horizontal="center" vertical="center" wrapText="1"/>
    </xf>
    <xf numFmtId="178" fontId="10" fillId="0" borderId="5" xfId="8" applyFont="1" applyBorder="1" applyAlignment="1">
      <alignment horizontal="center" vertical="center" wrapText="1"/>
    </xf>
    <xf numFmtId="178" fontId="10" fillId="0" borderId="2" xfId="8" applyFont="1" applyBorder="1" applyAlignment="1">
      <alignment horizontal="center" vertical="center" wrapText="1"/>
    </xf>
    <xf numFmtId="178" fontId="2" fillId="0" borderId="2" xfId="40" applyFont="1" applyBorder="1" applyAlignment="1">
      <alignment horizontal="center" vertical="center" wrapText="1"/>
    </xf>
    <xf numFmtId="179" fontId="17" fillId="27" borderId="7" xfId="40" applyNumberFormat="1" applyFont="1" applyFill="1" applyBorder="1" applyAlignment="1">
      <alignment horizontal="left" vertical="center" wrapText="1"/>
    </xf>
    <xf numFmtId="179" fontId="17" fillId="27" borderId="7" xfId="40" applyNumberFormat="1" applyFont="1" applyFill="1" applyBorder="1" applyAlignment="1">
      <alignment horizontal="center" vertical="center" wrapText="1"/>
    </xf>
    <xf numFmtId="179" fontId="17" fillId="27" borderId="8" xfId="40" applyNumberFormat="1" applyFont="1" applyFill="1" applyBorder="1" applyAlignment="1">
      <alignment horizontal="center" vertical="center" wrapText="1"/>
    </xf>
  </cellXfs>
  <cellStyles count="59">
    <cellStyle name="_x000a_shell=progma" xfId="13"/>
    <cellStyle name="_x000a_shell=progma 2" xfId="10"/>
    <cellStyle name="_x000a_shell=progma 40" xfId="15"/>
    <cellStyle name="_x000a_shell=progma 44" xfId="2"/>
    <cellStyle name="_x005f_x000a_shell=progma" xfId="18"/>
    <cellStyle name="=C:\WINNT\SYSTEM32\COMMAND.COM" xfId="16"/>
    <cellStyle name="20% - 强调文字颜色 1 2" xfId="1"/>
    <cellStyle name="20% - 强调文字颜色 2 2" xfId="19"/>
    <cellStyle name="20% - 强调文字颜色 3 2" xfId="20"/>
    <cellStyle name="20% - 强调文字颜色 4 2" xfId="22"/>
    <cellStyle name="20% - 强调文字颜色 5 2" xfId="23"/>
    <cellStyle name="20% - 强调文字颜色 6 2" xfId="24"/>
    <cellStyle name="40% - 强调文字颜色 1 2" xfId="5"/>
    <cellStyle name="40% - 强调文字颜色 2 2" xfId="6"/>
    <cellStyle name="40% - 强调文字颜色 3 2" xfId="25"/>
    <cellStyle name="40% - 强调文字颜色 4 2" xfId="4"/>
    <cellStyle name="40% - 强调文字颜色 5 2" xfId="26"/>
    <cellStyle name="40% - 强调文字颜色 6 2" xfId="27"/>
    <cellStyle name="60% - 强调文字颜色 1 2" xfId="17"/>
    <cellStyle name="60% - 强调文字颜色 2 2" xfId="28"/>
    <cellStyle name="60% - 强调文字颜色 3 2" xfId="14"/>
    <cellStyle name="60% - 强调文字颜色 4 2" xfId="29"/>
    <cellStyle name="60% - 强调文字颜色 5 2" xfId="30"/>
    <cellStyle name="60% - 强调文字颜色 6 2" xfId="31"/>
    <cellStyle name="Normal_AqC CN Final 2010 - guest invitation_0811(GD)" xfId="32"/>
    <cellStyle name="标题 1 2" xfId="33"/>
    <cellStyle name="标题 2 2" xfId="34"/>
    <cellStyle name="标题 3 2" xfId="35"/>
    <cellStyle name="标题 4 2" xfId="36"/>
    <cellStyle name="标题 5" xfId="37"/>
    <cellStyle name="差 2" xfId="38"/>
    <cellStyle name="常规" xfId="0" builtinId="0"/>
    <cellStyle name="常规 2" xfId="12"/>
    <cellStyle name="常规 2 2" xfId="9"/>
    <cellStyle name="常规 3" xfId="21"/>
    <cellStyle name="常规 3 2" xfId="39"/>
    <cellStyle name="常规 4" xfId="40"/>
    <cellStyle name="常规_Sheet1" xfId="41"/>
    <cellStyle name="常规_副本采购申请单" xfId="8"/>
    <cellStyle name="好 2" xfId="42"/>
    <cellStyle name="汇总 2" xfId="43"/>
    <cellStyle name="计算 2" xfId="3"/>
    <cellStyle name="检查单元格 2" xfId="44"/>
    <cellStyle name="解释性文本 2" xfId="45"/>
    <cellStyle name="警告文本 2" xfId="46"/>
    <cellStyle name="链接单元格 2" xfId="47"/>
    <cellStyle name="千位分隔 2" xfId="48"/>
    <cellStyle name="强调文字颜色 1 2" xfId="49"/>
    <cellStyle name="强调文字颜色 2 2" xfId="50"/>
    <cellStyle name="强调文字颜色 3 2" xfId="51"/>
    <cellStyle name="强调文字颜色 4 2" xfId="52"/>
    <cellStyle name="强调文字颜色 5 2" xfId="53"/>
    <cellStyle name="强调文字颜色 6 2" xfId="54"/>
    <cellStyle name="适中 2" xfId="11"/>
    <cellStyle name="输出 2" xfId="7"/>
    <cellStyle name="输入 2" xfId="55"/>
    <cellStyle name="样式 1" xfId="56"/>
    <cellStyle name="样式 1 3" xfId="57"/>
    <cellStyle name="注释 2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0</xdr:row>
      <xdr:rowOff>0</xdr:rowOff>
    </xdr:from>
    <xdr:to>
      <xdr:col>8</xdr:col>
      <xdr:colOff>996950</xdr:colOff>
      <xdr:row>4</xdr:row>
      <xdr:rowOff>69850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0" y="0"/>
          <a:ext cx="179070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zoomScaleNormal="100" workbookViewId="0">
      <selection activeCell="O80" sqref="O80"/>
    </sheetView>
  </sheetViews>
  <sheetFormatPr defaultColWidth="8.7265625" defaultRowHeight="16.5" x14ac:dyDescent="0.25"/>
  <cols>
    <col min="1" max="1" width="9.90625" style="5" bestFit="1" customWidth="1"/>
    <col min="2" max="2" width="6.08984375" style="6" customWidth="1"/>
    <col min="3" max="3" width="11.7265625" style="7" customWidth="1"/>
    <col min="4" max="4" width="36.36328125" style="8" customWidth="1"/>
    <col min="5" max="5" width="9.6328125" style="9" customWidth="1"/>
    <col min="6" max="6" width="7.7265625" style="7" customWidth="1"/>
    <col min="7" max="7" width="6.6328125" style="7" customWidth="1"/>
    <col min="8" max="8" width="5.26953125" style="7" customWidth="1"/>
    <col min="9" max="9" width="16.26953125" style="7" bestFit="1" customWidth="1"/>
    <col min="10" max="16384" width="8.7265625" style="6"/>
  </cols>
  <sheetData>
    <row r="1" spans="1:10" x14ac:dyDescent="0.25">
      <c r="A1" s="49" t="s">
        <v>136</v>
      </c>
      <c r="B1" s="50" t="s">
        <v>137</v>
      </c>
      <c r="C1" s="51"/>
      <c r="D1" s="49"/>
      <c r="E1" s="49"/>
      <c r="F1" s="49"/>
      <c r="G1" s="49"/>
      <c r="H1" s="49"/>
      <c r="I1" s="52"/>
      <c r="J1" s="52"/>
    </row>
    <row r="2" spans="1:10" x14ac:dyDescent="0.25">
      <c r="A2" s="49" t="s">
        <v>138</v>
      </c>
      <c r="B2" s="50" t="s">
        <v>139</v>
      </c>
      <c r="C2" s="51"/>
      <c r="D2" s="49"/>
      <c r="E2" s="49"/>
      <c r="F2" s="49"/>
      <c r="G2" s="49"/>
      <c r="H2" s="49"/>
      <c r="I2" s="52"/>
      <c r="J2" s="52"/>
    </row>
    <row r="3" spans="1:10" x14ac:dyDescent="0.25">
      <c r="A3" s="49" t="s">
        <v>142</v>
      </c>
      <c r="B3" s="50" t="s">
        <v>143</v>
      </c>
      <c r="C3" s="51"/>
      <c r="D3" s="49"/>
      <c r="E3" s="49"/>
      <c r="F3" s="49"/>
      <c r="G3" s="49"/>
      <c r="H3" s="49"/>
      <c r="I3" s="52"/>
      <c r="J3" s="52"/>
    </row>
    <row r="4" spans="1:10" x14ac:dyDescent="0.25">
      <c r="A4" s="53" t="s">
        <v>140</v>
      </c>
      <c r="B4" s="54" t="s">
        <v>141</v>
      </c>
      <c r="C4" s="54"/>
      <c r="D4" s="54"/>
      <c r="E4" s="54"/>
      <c r="F4" s="54"/>
      <c r="G4" s="54"/>
      <c r="H4" s="54"/>
      <c r="I4" s="54"/>
      <c r="J4" s="54"/>
    </row>
    <row r="6" spans="1:10" ht="17" thickBot="1" x14ac:dyDescent="0.3"/>
    <row r="7" spans="1:10" x14ac:dyDescent="0.25">
      <c r="A7" s="55" t="s">
        <v>0</v>
      </c>
      <c r="B7" s="56"/>
      <c r="C7" s="56"/>
      <c r="D7" s="56"/>
      <c r="E7" s="56"/>
      <c r="F7" s="56"/>
      <c r="G7" s="56"/>
      <c r="H7" s="56"/>
      <c r="I7" s="57"/>
    </row>
    <row r="8" spans="1:10" x14ac:dyDescent="0.25">
      <c r="A8" s="58"/>
      <c r="B8" s="59"/>
      <c r="C8" s="59"/>
      <c r="D8" s="59"/>
      <c r="E8" s="59"/>
      <c r="F8" s="59"/>
      <c r="G8" s="59"/>
      <c r="H8" s="59"/>
      <c r="I8" s="60"/>
    </row>
    <row r="9" spans="1:10" s="1" customFormat="1" ht="13.5" x14ac:dyDescent="0.25">
      <c r="A9" s="10" t="s">
        <v>1</v>
      </c>
      <c r="B9" s="11" t="s">
        <v>2</v>
      </c>
      <c r="C9" s="11" t="s">
        <v>3</v>
      </c>
      <c r="D9" s="12" t="s">
        <v>4</v>
      </c>
      <c r="E9" s="13" t="s">
        <v>5</v>
      </c>
      <c r="F9" s="11" t="s">
        <v>6</v>
      </c>
      <c r="G9" s="11" t="s">
        <v>7</v>
      </c>
      <c r="H9" s="14" t="s">
        <v>8</v>
      </c>
      <c r="I9" s="32" t="s">
        <v>9</v>
      </c>
    </row>
    <row r="10" spans="1:10" s="2" customFormat="1" ht="14.5" x14ac:dyDescent="0.25">
      <c r="A10" s="15">
        <v>1</v>
      </c>
      <c r="B10" s="61" t="s">
        <v>10</v>
      </c>
      <c r="C10" s="16" t="s">
        <v>11</v>
      </c>
      <c r="D10" s="17" t="s">
        <v>12</v>
      </c>
      <c r="E10" s="18">
        <v>800</v>
      </c>
      <c r="F10" s="18" t="s">
        <v>13</v>
      </c>
      <c r="G10" s="18">
        <v>200</v>
      </c>
      <c r="H10" s="18">
        <v>2</v>
      </c>
      <c r="I10" s="33">
        <f>E10*G10*H10</f>
        <v>320000</v>
      </c>
    </row>
    <row r="11" spans="1:10" s="2" customFormat="1" ht="14.5" x14ac:dyDescent="0.25">
      <c r="A11" s="15">
        <v>2</v>
      </c>
      <c r="B11" s="62"/>
      <c r="C11" s="19" t="s">
        <v>14</v>
      </c>
      <c r="D11" s="20" t="s">
        <v>15</v>
      </c>
      <c r="E11" s="18">
        <v>30000</v>
      </c>
      <c r="F11" s="18" t="s">
        <v>13</v>
      </c>
      <c r="G11" s="18">
        <v>1</v>
      </c>
      <c r="H11" s="18">
        <v>3</v>
      </c>
      <c r="I11" s="33">
        <f t="shared" ref="I11:I39" si="0">E11*G11*H11</f>
        <v>90000</v>
      </c>
    </row>
    <row r="12" spans="1:10" s="2" customFormat="1" ht="14.5" x14ac:dyDescent="0.25">
      <c r="A12" s="15">
        <v>3</v>
      </c>
      <c r="B12" s="62"/>
      <c r="C12" s="19" t="s">
        <v>16</v>
      </c>
      <c r="D12" s="20" t="s">
        <v>17</v>
      </c>
      <c r="E12" s="18">
        <v>8000</v>
      </c>
      <c r="F12" s="18" t="s">
        <v>18</v>
      </c>
      <c r="G12" s="18">
        <v>1</v>
      </c>
      <c r="H12" s="18">
        <v>1</v>
      </c>
      <c r="I12" s="33">
        <f t="shared" si="0"/>
        <v>8000</v>
      </c>
    </row>
    <row r="13" spans="1:10" s="2" customFormat="1" ht="14.5" x14ac:dyDescent="0.25">
      <c r="A13" s="15">
        <v>4</v>
      </c>
      <c r="B13" s="62"/>
      <c r="C13" s="19" t="s">
        <v>19</v>
      </c>
      <c r="D13" s="21" t="s">
        <v>20</v>
      </c>
      <c r="E13" s="18">
        <v>188</v>
      </c>
      <c r="F13" s="19" t="s">
        <v>21</v>
      </c>
      <c r="G13" s="18">
        <v>250</v>
      </c>
      <c r="H13" s="18">
        <v>2</v>
      </c>
      <c r="I13" s="33">
        <f t="shared" si="0"/>
        <v>94000</v>
      </c>
    </row>
    <row r="14" spans="1:10" s="2" customFormat="1" ht="14.5" x14ac:dyDescent="0.25">
      <c r="A14" s="15">
        <v>5</v>
      </c>
      <c r="B14" s="62"/>
      <c r="C14" s="19" t="s">
        <v>19</v>
      </c>
      <c r="D14" s="21" t="s">
        <v>22</v>
      </c>
      <c r="E14" s="18">
        <v>188</v>
      </c>
      <c r="F14" s="19" t="s">
        <v>21</v>
      </c>
      <c r="G14" s="18">
        <v>250</v>
      </c>
      <c r="H14" s="18">
        <v>1</v>
      </c>
      <c r="I14" s="33">
        <f t="shared" si="0"/>
        <v>47000</v>
      </c>
    </row>
    <row r="15" spans="1:10" s="2" customFormat="1" ht="14.5" x14ac:dyDescent="0.25">
      <c r="A15" s="15">
        <v>6</v>
      </c>
      <c r="B15" s="62"/>
      <c r="C15" s="19" t="s">
        <v>23</v>
      </c>
      <c r="D15" s="21" t="s">
        <v>24</v>
      </c>
      <c r="E15" s="18">
        <v>4500</v>
      </c>
      <c r="F15" s="19" t="s">
        <v>25</v>
      </c>
      <c r="G15" s="18">
        <v>25</v>
      </c>
      <c r="H15" s="18">
        <v>1</v>
      </c>
      <c r="I15" s="33">
        <f t="shared" si="0"/>
        <v>112500</v>
      </c>
    </row>
    <row r="16" spans="1:10" s="2" customFormat="1" ht="14.5" x14ac:dyDescent="0.25">
      <c r="A16" s="15">
        <v>7</v>
      </c>
      <c r="B16" s="62"/>
      <c r="C16" s="16" t="s">
        <v>26</v>
      </c>
      <c r="D16" s="48" t="s">
        <v>27</v>
      </c>
      <c r="E16" s="18">
        <v>138</v>
      </c>
      <c r="F16" s="19" t="s">
        <v>21</v>
      </c>
      <c r="G16" s="18">
        <v>250</v>
      </c>
      <c r="H16" s="18">
        <v>1</v>
      </c>
      <c r="I16" s="33">
        <f t="shared" si="0"/>
        <v>34500</v>
      </c>
    </row>
    <row r="17" spans="1:9" s="2" customFormat="1" ht="14.5" x14ac:dyDescent="0.25">
      <c r="A17" s="15">
        <v>8</v>
      </c>
      <c r="B17" s="63"/>
      <c r="C17" s="16" t="s">
        <v>28</v>
      </c>
      <c r="D17" s="48" t="s">
        <v>29</v>
      </c>
      <c r="E17" s="18">
        <v>108</v>
      </c>
      <c r="F17" s="19" t="s">
        <v>30</v>
      </c>
      <c r="G17" s="18">
        <v>80</v>
      </c>
      <c r="H17" s="18">
        <v>1</v>
      </c>
      <c r="I17" s="33">
        <f t="shared" si="0"/>
        <v>8640</v>
      </c>
    </row>
    <row r="18" spans="1:9" x14ac:dyDescent="0.25">
      <c r="A18" s="15">
        <v>9</v>
      </c>
      <c r="B18" s="64" t="s">
        <v>31</v>
      </c>
      <c r="C18" s="64"/>
      <c r="D18" s="64"/>
      <c r="E18" s="22"/>
      <c r="F18" s="22"/>
      <c r="G18" s="22"/>
      <c r="H18" s="22"/>
      <c r="I18" s="34">
        <f>SUM(I10:I17)</f>
        <v>714640</v>
      </c>
    </row>
    <row r="19" spans="1:9" x14ac:dyDescent="0.25">
      <c r="A19" s="15">
        <v>10</v>
      </c>
      <c r="B19" s="61" t="s">
        <v>32</v>
      </c>
      <c r="C19" s="23" t="s">
        <v>33</v>
      </c>
      <c r="D19" s="24" t="s">
        <v>34</v>
      </c>
      <c r="E19" s="18">
        <v>5500</v>
      </c>
      <c r="F19" s="18" t="s">
        <v>35</v>
      </c>
      <c r="G19" s="18">
        <v>1</v>
      </c>
      <c r="H19" s="18">
        <v>1</v>
      </c>
      <c r="I19" s="33">
        <f t="shared" si="0"/>
        <v>5500</v>
      </c>
    </row>
    <row r="20" spans="1:9" x14ac:dyDescent="0.25">
      <c r="A20" s="15">
        <v>11</v>
      </c>
      <c r="B20" s="62"/>
      <c r="C20" s="23" t="s">
        <v>36</v>
      </c>
      <c r="D20" s="24" t="s">
        <v>37</v>
      </c>
      <c r="E20" s="18">
        <v>5000</v>
      </c>
      <c r="F20" s="18" t="s">
        <v>35</v>
      </c>
      <c r="G20" s="18">
        <v>1</v>
      </c>
      <c r="H20" s="18">
        <v>1</v>
      </c>
      <c r="I20" s="33">
        <f t="shared" si="0"/>
        <v>5000</v>
      </c>
    </row>
    <row r="21" spans="1:9" x14ac:dyDescent="0.25">
      <c r="A21" s="15">
        <v>12</v>
      </c>
      <c r="B21" s="62"/>
      <c r="C21" s="23" t="s">
        <v>38</v>
      </c>
      <c r="D21" s="24" t="s">
        <v>39</v>
      </c>
      <c r="E21" s="18">
        <v>11000</v>
      </c>
      <c r="F21" s="18" t="s">
        <v>35</v>
      </c>
      <c r="G21" s="18">
        <v>3</v>
      </c>
      <c r="H21" s="18">
        <v>1</v>
      </c>
      <c r="I21" s="33">
        <f t="shared" si="0"/>
        <v>33000</v>
      </c>
    </row>
    <row r="22" spans="1:9" x14ac:dyDescent="0.25">
      <c r="A22" s="15">
        <v>13</v>
      </c>
      <c r="B22" s="62"/>
      <c r="C22" s="23" t="s">
        <v>40</v>
      </c>
      <c r="D22" s="24" t="s">
        <v>41</v>
      </c>
      <c r="E22" s="18">
        <v>1000</v>
      </c>
      <c r="F22" s="18" t="s">
        <v>35</v>
      </c>
      <c r="G22" s="18">
        <v>6</v>
      </c>
      <c r="H22" s="18">
        <v>1</v>
      </c>
      <c r="I22" s="33">
        <f t="shared" si="0"/>
        <v>6000</v>
      </c>
    </row>
    <row r="23" spans="1:9" x14ac:dyDescent="0.25">
      <c r="A23" s="15">
        <v>14</v>
      </c>
      <c r="B23" s="62"/>
      <c r="C23" s="23" t="s">
        <v>42</v>
      </c>
      <c r="D23" s="24" t="s">
        <v>43</v>
      </c>
      <c r="E23" s="18">
        <v>20000</v>
      </c>
      <c r="F23" s="18" t="s">
        <v>18</v>
      </c>
      <c r="G23" s="18">
        <v>1</v>
      </c>
      <c r="H23" s="18">
        <v>1</v>
      </c>
      <c r="I23" s="33">
        <f t="shared" si="0"/>
        <v>20000</v>
      </c>
    </row>
    <row r="24" spans="1:9" x14ac:dyDescent="0.25">
      <c r="A24" s="15">
        <v>15</v>
      </c>
      <c r="B24" s="62"/>
      <c r="C24" s="23" t="s">
        <v>44</v>
      </c>
      <c r="D24" s="24"/>
      <c r="E24" s="18">
        <v>500</v>
      </c>
      <c r="F24" s="18" t="s">
        <v>35</v>
      </c>
      <c r="G24" s="18">
        <v>1</v>
      </c>
      <c r="H24" s="18">
        <v>1</v>
      </c>
      <c r="I24" s="33">
        <f t="shared" si="0"/>
        <v>500</v>
      </c>
    </row>
    <row r="25" spans="1:9" x14ac:dyDescent="0.25">
      <c r="A25" s="15">
        <v>16</v>
      </c>
      <c r="B25" s="62"/>
      <c r="C25" s="23" t="s">
        <v>45</v>
      </c>
      <c r="D25" s="24"/>
      <c r="E25" s="18">
        <v>1500</v>
      </c>
      <c r="F25" s="18" t="s">
        <v>35</v>
      </c>
      <c r="G25" s="18">
        <v>12</v>
      </c>
      <c r="H25" s="18">
        <v>1</v>
      </c>
      <c r="I25" s="33">
        <f t="shared" si="0"/>
        <v>18000</v>
      </c>
    </row>
    <row r="26" spans="1:9" x14ac:dyDescent="0.25">
      <c r="A26" s="15">
        <v>17</v>
      </c>
      <c r="B26" s="62"/>
      <c r="C26" s="23" t="s">
        <v>46</v>
      </c>
      <c r="D26" s="24" t="s">
        <v>47</v>
      </c>
      <c r="E26" s="18">
        <v>300</v>
      </c>
      <c r="F26" s="18" t="s">
        <v>48</v>
      </c>
      <c r="G26" s="18">
        <v>100</v>
      </c>
      <c r="H26" s="18">
        <v>1</v>
      </c>
      <c r="I26" s="33">
        <f t="shared" si="0"/>
        <v>30000</v>
      </c>
    </row>
    <row r="27" spans="1:9" x14ac:dyDescent="0.25">
      <c r="A27" s="15">
        <v>18</v>
      </c>
      <c r="B27" s="62"/>
      <c r="C27" s="23" t="s">
        <v>49</v>
      </c>
      <c r="D27" s="24"/>
      <c r="E27" s="18">
        <v>600</v>
      </c>
      <c r="F27" s="18" t="s">
        <v>35</v>
      </c>
      <c r="G27" s="18">
        <v>1</v>
      </c>
      <c r="H27" s="18">
        <v>1</v>
      </c>
      <c r="I27" s="33">
        <f t="shared" si="0"/>
        <v>600</v>
      </c>
    </row>
    <row r="28" spans="1:9" x14ac:dyDescent="0.25">
      <c r="A28" s="15">
        <v>19</v>
      </c>
      <c r="B28" s="62"/>
      <c r="C28" s="23" t="s">
        <v>50</v>
      </c>
      <c r="D28" s="24"/>
      <c r="E28" s="18">
        <v>700</v>
      </c>
      <c r="F28" s="18" t="s">
        <v>35</v>
      </c>
      <c r="G28" s="18">
        <v>1</v>
      </c>
      <c r="H28" s="18">
        <v>1</v>
      </c>
      <c r="I28" s="33">
        <f t="shared" si="0"/>
        <v>700</v>
      </c>
    </row>
    <row r="29" spans="1:9" x14ac:dyDescent="0.25">
      <c r="A29" s="15">
        <v>20</v>
      </c>
      <c r="B29" s="62"/>
      <c r="C29" s="23" t="s">
        <v>51</v>
      </c>
      <c r="D29" s="24"/>
      <c r="E29" s="18">
        <v>800</v>
      </c>
      <c r="F29" s="18" t="s">
        <v>35</v>
      </c>
      <c r="G29" s="18">
        <v>1</v>
      </c>
      <c r="H29" s="18">
        <v>1</v>
      </c>
      <c r="I29" s="33">
        <f t="shared" si="0"/>
        <v>800</v>
      </c>
    </row>
    <row r="30" spans="1:9" x14ac:dyDescent="0.25">
      <c r="A30" s="15">
        <v>21</v>
      </c>
      <c r="B30" s="62"/>
      <c r="C30" s="23" t="s">
        <v>52</v>
      </c>
      <c r="D30" s="24" t="s">
        <v>53</v>
      </c>
      <c r="E30" s="18">
        <v>1800</v>
      </c>
      <c r="F30" s="18" t="s">
        <v>54</v>
      </c>
      <c r="G30" s="18">
        <v>4</v>
      </c>
      <c r="H30" s="18">
        <v>1</v>
      </c>
      <c r="I30" s="33">
        <f t="shared" si="0"/>
        <v>7200</v>
      </c>
    </row>
    <row r="31" spans="1:9" x14ac:dyDescent="0.25">
      <c r="A31" s="15">
        <v>22</v>
      </c>
      <c r="B31" s="62"/>
      <c r="C31" s="23" t="s">
        <v>55</v>
      </c>
      <c r="D31" s="24"/>
      <c r="E31" s="18">
        <v>200</v>
      </c>
      <c r="F31" s="18" t="s">
        <v>35</v>
      </c>
      <c r="G31" s="18">
        <v>2</v>
      </c>
      <c r="H31" s="18">
        <v>1</v>
      </c>
      <c r="I31" s="33">
        <f t="shared" si="0"/>
        <v>400</v>
      </c>
    </row>
    <row r="32" spans="1:9" x14ac:dyDescent="0.25">
      <c r="A32" s="15">
        <v>23</v>
      </c>
      <c r="B32" s="62"/>
      <c r="C32" s="23" t="s">
        <v>56</v>
      </c>
      <c r="D32" s="24"/>
      <c r="E32" s="18">
        <v>100</v>
      </c>
      <c r="F32" s="18" t="s">
        <v>35</v>
      </c>
      <c r="G32" s="18">
        <v>4</v>
      </c>
      <c r="H32" s="18">
        <v>1</v>
      </c>
      <c r="I32" s="33">
        <f t="shared" si="0"/>
        <v>400</v>
      </c>
    </row>
    <row r="33" spans="1:9" x14ac:dyDescent="0.25">
      <c r="A33" s="15">
        <v>24</v>
      </c>
      <c r="B33" s="62"/>
      <c r="C33" s="23" t="s">
        <v>57</v>
      </c>
      <c r="D33" s="24" t="s">
        <v>58</v>
      </c>
      <c r="E33" s="18">
        <v>5500</v>
      </c>
      <c r="F33" s="18" t="s">
        <v>18</v>
      </c>
      <c r="G33" s="18">
        <v>1</v>
      </c>
      <c r="H33" s="18">
        <v>1</v>
      </c>
      <c r="I33" s="33">
        <f t="shared" si="0"/>
        <v>5500</v>
      </c>
    </row>
    <row r="34" spans="1:9" x14ac:dyDescent="0.25">
      <c r="A34" s="15">
        <v>25</v>
      </c>
      <c r="B34" s="62"/>
      <c r="C34" s="23" t="s">
        <v>59</v>
      </c>
      <c r="D34" s="24"/>
      <c r="E34" s="18">
        <v>120</v>
      </c>
      <c r="F34" s="18" t="s">
        <v>35</v>
      </c>
      <c r="G34" s="18">
        <v>10</v>
      </c>
      <c r="H34" s="18">
        <v>1</v>
      </c>
      <c r="I34" s="33">
        <f t="shared" si="0"/>
        <v>1200</v>
      </c>
    </row>
    <row r="35" spans="1:9" x14ac:dyDescent="0.25">
      <c r="A35" s="15">
        <v>26</v>
      </c>
      <c r="B35" s="62"/>
      <c r="C35" s="23" t="s">
        <v>60</v>
      </c>
      <c r="D35" s="24"/>
      <c r="E35" s="18">
        <v>120</v>
      </c>
      <c r="F35" s="18" t="s">
        <v>35</v>
      </c>
      <c r="G35" s="18">
        <v>10</v>
      </c>
      <c r="H35" s="18">
        <v>1</v>
      </c>
      <c r="I35" s="33">
        <f t="shared" si="0"/>
        <v>1200</v>
      </c>
    </row>
    <row r="36" spans="1:9" x14ac:dyDescent="0.25">
      <c r="A36" s="15">
        <v>27</v>
      </c>
      <c r="B36" s="62"/>
      <c r="C36" s="23" t="s">
        <v>61</v>
      </c>
      <c r="D36" s="24"/>
      <c r="E36" s="18">
        <v>260</v>
      </c>
      <c r="F36" s="18" t="s">
        <v>35</v>
      </c>
      <c r="G36" s="18">
        <v>8</v>
      </c>
      <c r="H36" s="18">
        <v>1</v>
      </c>
      <c r="I36" s="33">
        <f t="shared" si="0"/>
        <v>2080</v>
      </c>
    </row>
    <row r="37" spans="1:9" x14ac:dyDescent="0.25">
      <c r="A37" s="15">
        <v>28</v>
      </c>
      <c r="B37" s="62"/>
      <c r="C37" s="23" t="s">
        <v>62</v>
      </c>
      <c r="D37" s="24"/>
      <c r="E37" s="18">
        <v>240</v>
      </c>
      <c r="F37" s="18" t="s">
        <v>35</v>
      </c>
      <c r="G37" s="18">
        <v>12</v>
      </c>
      <c r="H37" s="18">
        <v>1</v>
      </c>
      <c r="I37" s="33">
        <f t="shared" si="0"/>
        <v>2880</v>
      </c>
    </row>
    <row r="38" spans="1:9" x14ac:dyDescent="0.25">
      <c r="A38" s="15">
        <v>29</v>
      </c>
      <c r="B38" s="62"/>
      <c r="C38" s="23" t="s">
        <v>63</v>
      </c>
      <c r="D38" s="24" t="s">
        <v>64</v>
      </c>
      <c r="E38" s="18">
        <v>300</v>
      </c>
      <c r="F38" s="18" t="s">
        <v>35</v>
      </c>
      <c r="G38" s="18">
        <v>2</v>
      </c>
      <c r="H38" s="18">
        <v>1</v>
      </c>
      <c r="I38" s="33">
        <f t="shared" si="0"/>
        <v>600</v>
      </c>
    </row>
    <row r="39" spans="1:9" x14ac:dyDescent="0.25">
      <c r="A39" s="15">
        <v>30</v>
      </c>
      <c r="B39" s="63"/>
      <c r="C39" s="23" t="s">
        <v>65</v>
      </c>
      <c r="D39" s="24" t="s">
        <v>66</v>
      </c>
      <c r="E39" s="18">
        <v>3500</v>
      </c>
      <c r="F39" s="18" t="s">
        <v>18</v>
      </c>
      <c r="G39" s="18">
        <v>1</v>
      </c>
      <c r="H39" s="18">
        <v>1</v>
      </c>
      <c r="I39" s="33">
        <f t="shared" si="0"/>
        <v>3500</v>
      </c>
    </row>
    <row r="40" spans="1:9" x14ac:dyDescent="0.25">
      <c r="A40" s="15">
        <v>31</v>
      </c>
      <c r="B40" s="64" t="s">
        <v>31</v>
      </c>
      <c r="C40" s="64"/>
      <c r="D40" s="64"/>
      <c r="E40" s="22"/>
      <c r="F40" s="22"/>
      <c r="G40" s="22"/>
      <c r="H40" s="22"/>
      <c r="I40" s="35">
        <f>SUM(I19:I39)</f>
        <v>145060</v>
      </c>
    </row>
    <row r="41" spans="1:9" x14ac:dyDescent="0.25">
      <c r="A41" s="15">
        <v>32</v>
      </c>
      <c r="B41" s="61" t="s">
        <v>67</v>
      </c>
      <c r="C41" s="25" t="s">
        <v>68</v>
      </c>
      <c r="D41" s="26" t="s">
        <v>69</v>
      </c>
      <c r="E41" s="27">
        <v>3</v>
      </c>
      <c r="F41" s="18" t="s">
        <v>70</v>
      </c>
      <c r="G41" s="27">
        <v>120</v>
      </c>
      <c r="H41" s="27">
        <v>3</v>
      </c>
      <c r="I41" s="33">
        <f t="shared" ref="I41:I50" si="1">E41*G41*H41</f>
        <v>1080</v>
      </c>
    </row>
    <row r="42" spans="1:9" x14ac:dyDescent="0.25">
      <c r="A42" s="15">
        <v>33</v>
      </c>
      <c r="B42" s="62"/>
      <c r="C42" s="25" t="s">
        <v>71</v>
      </c>
      <c r="D42" s="26" t="s">
        <v>72</v>
      </c>
      <c r="E42" s="27">
        <v>11</v>
      </c>
      <c r="F42" s="18" t="s">
        <v>70</v>
      </c>
      <c r="G42" s="27">
        <v>300</v>
      </c>
      <c r="H42" s="27">
        <v>1</v>
      </c>
      <c r="I42" s="33">
        <f t="shared" si="1"/>
        <v>3300</v>
      </c>
    </row>
    <row r="43" spans="1:9" x14ac:dyDescent="0.25">
      <c r="A43" s="15">
        <v>34</v>
      </c>
      <c r="B43" s="62"/>
      <c r="C43" s="25" t="s">
        <v>73</v>
      </c>
      <c r="D43" s="26" t="s">
        <v>72</v>
      </c>
      <c r="E43" s="27">
        <v>13</v>
      </c>
      <c r="F43" s="18" t="s">
        <v>70</v>
      </c>
      <c r="G43" s="27">
        <v>300</v>
      </c>
      <c r="H43" s="27">
        <v>1</v>
      </c>
      <c r="I43" s="33">
        <f t="shared" si="1"/>
        <v>3900</v>
      </c>
    </row>
    <row r="44" spans="1:9" x14ac:dyDescent="0.25">
      <c r="A44" s="15">
        <v>35</v>
      </c>
      <c r="B44" s="62"/>
      <c r="C44" s="28" t="s">
        <v>74</v>
      </c>
      <c r="D44" s="26"/>
      <c r="E44" s="27">
        <v>2</v>
      </c>
      <c r="F44" s="18" t="s">
        <v>75</v>
      </c>
      <c r="G44" s="27">
        <v>12</v>
      </c>
      <c r="H44" s="27">
        <v>1</v>
      </c>
      <c r="I44" s="33">
        <f t="shared" si="1"/>
        <v>24</v>
      </c>
    </row>
    <row r="45" spans="1:9" x14ac:dyDescent="0.25">
      <c r="A45" s="15">
        <v>36</v>
      </c>
      <c r="B45" s="62"/>
      <c r="C45" s="28" t="s">
        <v>76</v>
      </c>
      <c r="D45" s="26"/>
      <c r="E45" s="27">
        <v>200</v>
      </c>
      <c r="F45" s="18" t="s">
        <v>77</v>
      </c>
      <c r="G45" s="27">
        <v>1</v>
      </c>
      <c r="H45" s="27">
        <v>1</v>
      </c>
      <c r="I45" s="33">
        <f t="shared" si="1"/>
        <v>200</v>
      </c>
    </row>
    <row r="46" spans="1:9" x14ac:dyDescent="0.25">
      <c r="A46" s="15">
        <v>37</v>
      </c>
      <c r="B46" s="62"/>
      <c r="C46" s="28" t="s">
        <v>78</v>
      </c>
      <c r="D46" s="26"/>
      <c r="E46" s="27">
        <v>70</v>
      </c>
      <c r="F46" s="18" t="s">
        <v>79</v>
      </c>
      <c r="G46" s="27">
        <v>3</v>
      </c>
      <c r="H46" s="27">
        <v>1</v>
      </c>
      <c r="I46" s="33">
        <f t="shared" si="1"/>
        <v>210</v>
      </c>
    </row>
    <row r="47" spans="1:9" x14ac:dyDescent="0.25">
      <c r="A47" s="15">
        <v>38</v>
      </c>
      <c r="B47" s="62"/>
      <c r="C47" s="28" t="s">
        <v>80</v>
      </c>
      <c r="D47" s="26"/>
      <c r="E47" s="27">
        <v>200</v>
      </c>
      <c r="F47" s="18" t="s">
        <v>77</v>
      </c>
      <c r="G47" s="27">
        <v>1</v>
      </c>
      <c r="H47" s="27">
        <v>1</v>
      </c>
      <c r="I47" s="33">
        <f t="shared" si="1"/>
        <v>200</v>
      </c>
    </row>
    <row r="48" spans="1:9" x14ac:dyDescent="0.25">
      <c r="A48" s="15">
        <v>39</v>
      </c>
      <c r="B48" s="62"/>
      <c r="C48" s="28" t="s">
        <v>81</v>
      </c>
      <c r="D48" s="26" t="s">
        <v>82</v>
      </c>
      <c r="E48" s="27">
        <v>258</v>
      </c>
      <c r="F48" s="18" t="s">
        <v>70</v>
      </c>
      <c r="G48" s="27">
        <v>200</v>
      </c>
      <c r="H48" s="27">
        <v>1</v>
      </c>
      <c r="I48" s="33">
        <f t="shared" si="1"/>
        <v>51600</v>
      </c>
    </row>
    <row r="49" spans="1:9" x14ac:dyDescent="0.25">
      <c r="A49" s="15">
        <v>40</v>
      </c>
      <c r="B49" s="62"/>
      <c r="C49" s="28" t="s">
        <v>83</v>
      </c>
      <c r="D49" s="26" t="s">
        <v>84</v>
      </c>
      <c r="E49" s="27">
        <v>2000</v>
      </c>
      <c r="F49" s="18" t="s">
        <v>18</v>
      </c>
      <c r="G49" s="27">
        <v>1</v>
      </c>
      <c r="H49" s="27">
        <v>1</v>
      </c>
      <c r="I49" s="33">
        <f t="shared" si="1"/>
        <v>2000</v>
      </c>
    </row>
    <row r="50" spans="1:9" s="47" customFormat="1" x14ac:dyDescent="0.25">
      <c r="A50" s="15">
        <v>41</v>
      </c>
      <c r="B50" s="63"/>
      <c r="C50" s="41" t="s">
        <v>133</v>
      </c>
      <c r="D50" s="42" t="s">
        <v>134</v>
      </c>
      <c r="E50" s="43">
        <v>60</v>
      </c>
      <c r="F50" s="44" t="s">
        <v>135</v>
      </c>
      <c r="G50" s="45">
        <v>300</v>
      </c>
      <c r="H50" s="45">
        <v>1</v>
      </c>
      <c r="I50" s="46">
        <f t="shared" si="1"/>
        <v>18000</v>
      </c>
    </row>
    <row r="51" spans="1:9" x14ac:dyDescent="0.25">
      <c r="A51" s="15">
        <v>42</v>
      </c>
      <c r="B51" s="64" t="s">
        <v>31</v>
      </c>
      <c r="C51" s="64"/>
      <c r="D51" s="64"/>
      <c r="E51" s="22"/>
      <c r="F51" s="22"/>
      <c r="G51" s="22"/>
      <c r="H51" s="22"/>
      <c r="I51" s="35">
        <f>SUM(I41:I49)</f>
        <v>62514</v>
      </c>
    </row>
    <row r="52" spans="1:9" x14ac:dyDescent="0.25">
      <c r="A52" s="15">
        <v>43</v>
      </c>
      <c r="B52" s="61" t="s">
        <v>85</v>
      </c>
      <c r="C52" s="25" t="s">
        <v>86</v>
      </c>
      <c r="D52" s="26"/>
      <c r="E52" s="27">
        <v>15</v>
      </c>
      <c r="F52" s="18" t="s">
        <v>35</v>
      </c>
      <c r="G52" s="27">
        <v>250</v>
      </c>
      <c r="H52" s="27">
        <v>1</v>
      </c>
      <c r="I52" s="33">
        <f>E52*G52*H52</f>
        <v>3750</v>
      </c>
    </row>
    <row r="53" spans="1:9" x14ac:dyDescent="0.25">
      <c r="A53" s="15">
        <v>44</v>
      </c>
      <c r="B53" s="62"/>
      <c r="C53" s="28" t="s">
        <v>87</v>
      </c>
      <c r="D53" s="26"/>
      <c r="E53" s="27">
        <v>10</v>
      </c>
      <c r="F53" s="18" t="s">
        <v>35</v>
      </c>
      <c r="G53" s="27">
        <v>200</v>
      </c>
      <c r="H53" s="27">
        <v>1</v>
      </c>
      <c r="I53" s="33">
        <f t="shared" ref="I53:I72" si="2">E53*G53*H53</f>
        <v>2000</v>
      </c>
    </row>
    <row r="54" spans="1:9" x14ac:dyDescent="0.25">
      <c r="A54" s="15">
        <v>45</v>
      </c>
      <c r="B54" s="62"/>
      <c r="C54" s="28" t="s">
        <v>88</v>
      </c>
      <c r="D54" s="26"/>
      <c r="E54" s="27">
        <v>15</v>
      </c>
      <c r="F54" s="18" t="s">
        <v>35</v>
      </c>
      <c r="G54" s="27">
        <v>200</v>
      </c>
      <c r="H54" s="27">
        <v>1</v>
      </c>
      <c r="I54" s="33">
        <f t="shared" si="2"/>
        <v>3000</v>
      </c>
    </row>
    <row r="55" spans="1:9" x14ac:dyDescent="0.25">
      <c r="A55" s="15">
        <v>46</v>
      </c>
      <c r="B55" s="62"/>
      <c r="C55" s="28" t="s">
        <v>89</v>
      </c>
      <c r="D55" s="26" t="s">
        <v>90</v>
      </c>
      <c r="E55" s="27">
        <v>1</v>
      </c>
      <c r="F55" s="18" t="s">
        <v>91</v>
      </c>
      <c r="G55" s="27">
        <v>30</v>
      </c>
      <c r="H55" s="27">
        <v>1</v>
      </c>
      <c r="I55" s="33">
        <f t="shared" si="2"/>
        <v>30</v>
      </c>
    </row>
    <row r="56" spans="1:9" x14ac:dyDescent="0.25">
      <c r="A56" s="15">
        <v>47</v>
      </c>
      <c r="B56" s="62"/>
      <c r="C56" s="28" t="s">
        <v>92</v>
      </c>
      <c r="D56" s="26"/>
      <c r="E56" s="27">
        <v>70</v>
      </c>
      <c r="F56" s="18" t="s">
        <v>54</v>
      </c>
      <c r="G56" s="27">
        <v>5</v>
      </c>
      <c r="H56" s="27">
        <v>1</v>
      </c>
      <c r="I56" s="33">
        <f t="shared" si="2"/>
        <v>350</v>
      </c>
    </row>
    <row r="57" spans="1:9" x14ac:dyDescent="0.25">
      <c r="A57" s="15">
        <v>48</v>
      </c>
      <c r="B57" s="62"/>
      <c r="C57" s="28" t="s">
        <v>93</v>
      </c>
      <c r="D57" s="26" t="s">
        <v>94</v>
      </c>
      <c r="E57" s="27">
        <v>80</v>
      </c>
      <c r="F57" s="18" t="s">
        <v>95</v>
      </c>
      <c r="G57" s="27">
        <v>12</v>
      </c>
      <c r="H57" s="27">
        <v>1</v>
      </c>
      <c r="I57" s="33">
        <f t="shared" si="2"/>
        <v>960</v>
      </c>
    </row>
    <row r="58" spans="1:9" x14ac:dyDescent="0.25">
      <c r="A58" s="15">
        <v>49</v>
      </c>
      <c r="B58" s="64" t="s">
        <v>31</v>
      </c>
      <c r="C58" s="64"/>
      <c r="D58" s="64"/>
      <c r="E58" s="22"/>
      <c r="F58" s="22"/>
      <c r="G58" s="22"/>
      <c r="H58" s="22"/>
      <c r="I58" s="35">
        <f>SUM(I52:I57)</f>
        <v>10090</v>
      </c>
    </row>
    <row r="59" spans="1:9" x14ac:dyDescent="0.25">
      <c r="A59" s="15">
        <v>50</v>
      </c>
      <c r="B59" s="71" t="s">
        <v>96</v>
      </c>
      <c r="C59" s="28" t="s">
        <v>97</v>
      </c>
      <c r="D59" s="29" t="s">
        <v>98</v>
      </c>
      <c r="E59" s="27">
        <v>600</v>
      </c>
      <c r="F59" s="18" t="s">
        <v>99</v>
      </c>
      <c r="G59" s="27">
        <v>12</v>
      </c>
      <c r="H59" s="27">
        <v>3</v>
      </c>
      <c r="I59" s="33">
        <f t="shared" si="2"/>
        <v>21600</v>
      </c>
    </row>
    <row r="60" spans="1:9" x14ac:dyDescent="0.25">
      <c r="A60" s="15">
        <v>51</v>
      </c>
      <c r="B60" s="71"/>
      <c r="C60" s="28" t="s">
        <v>97</v>
      </c>
      <c r="D60" s="29" t="s">
        <v>100</v>
      </c>
      <c r="E60" s="27">
        <v>500</v>
      </c>
      <c r="F60" s="18" t="s">
        <v>99</v>
      </c>
      <c r="G60" s="27">
        <v>6</v>
      </c>
      <c r="H60" s="27">
        <v>1</v>
      </c>
      <c r="I60" s="33">
        <f t="shared" si="2"/>
        <v>3000</v>
      </c>
    </row>
    <row r="61" spans="1:9" x14ac:dyDescent="0.25">
      <c r="A61" s="15">
        <v>52</v>
      </c>
      <c r="B61" s="71"/>
      <c r="C61" s="28" t="s">
        <v>101</v>
      </c>
      <c r="D61" s="29" t="s">
        <v>102</v>
      </c>
      <c r="E61" s="27">
        <v>500</v>
      </c>
      <c r="F61" s="18" t="s">
        <v>99</v>
      </c>
      <c r="G61" s="27">
        <v>12</v>
      </c>
      <c r="H61" s="27">
        <v>2</v>
      </c>
      <c r="I61" s="33">
        <f t="shared" si="2"/>
        <v>12000</v>
      </c>
    </row>
    <row r="62" spans="1:9" x14ac:dyDescent="0.25">
      <c r="A62" s="15">
        <v>53</v>
      </c>
      <c r="B62" s="71"/>
      <c r="C62" s="28" t="s">
        <v>103</v>
      </c>
      <c r="D62" s="29" t="s">
        <v>104</v>
      </c>
      <c r="E62" s="27">
        <v>800</v>
      </c>
      <c r="F62" s="18" t="s">
        <v>99</v>
      </c>
      <c r="G62" s="27">
        <v>1</v>
      </c>
      <c r="H62" s="27">
        <v>2</v>
      </c>
      <c r="I62" s="33">
        <f t="shared" si="2"/>
        <v>1600</v>
      </c>
    </row>
    <row r="63" spans="1:9" ht="21.75" customHeight="1" x14ac:dyDescent="0.25">
      <c r="A63" s="15">
        <v>54</v>
      </c>
      <c r="B63" s="71"/>
      <c r="C63" s="28" t="s">
        <v>105</v>
      </c>
      <c r="D63" s="29" t="s">
        <v>106</v>
      </c>
      <c r="E63" s="27">
        <v>120</v>
      </c>
      <c r="F63" s="18" t="s">
        <v>99</v>
      </c>
      <c r="G63" s="27">
        <v>31</v>
      </c>
      <c r="H63" s="27">
        <v>3</v>
      </c>
      <c r="I63" s="33">
        <f t="shared" si="2"/>
        <v>11160</v>
      </c>
    </row>
    <row r="64" spans="1:9" x14ac:dyDescent="0.25">
      <c r="A64" s="15">
        <v>55</v>
      </c>
      <c r="B64" s="71"/>
      <c r="C64" s="28" t="s">
        <v>107</v>
      </c>
      <c r="D64" s="29" t="s">
        <v>108</v>
      </c>
      <c r="E64" s="27">
        <v>100000</v>
      </c>
      <c r="F64" s="18" t="s">
        <v>18</v>
      </c>
      <c r="G64" s="27">
        <v>1</v>
      </c>
      <c r="H64" s="27">
        <v>1</v>
      </c>
      <c r="I64" s="33">
        <f t="shared" si="2"/>
        <v>100000</v>
      </c>
    </row>
    <row r="65" spans="1:9" x14ac:dyDescent="0.25">
      <c r="A65" s="15">
        <v>56</v>
      </c>
      <c r="B65" s="64" t="s">
        <v>31</v>
      </c>
      <c r="C65" s="64"/>
      <c r="D65" s="64"/>
      <c r="E65" s="22"/>
      <c r="F65" s="22"/>
      <c r="G65" s="22"/>
      <c r="H65" s="22"/>
      <c r="I65" s="35">
        <f>SUM(I59:I64)</f>
        <v>149360</v>
      </c>
    </row>
    <row r="66" spans="1:9" ht="26" x14ac:dyDescent="0.25">
      <c r="A66" s="15">
        <v>57</v>
      </c>
      <c r="B66" s="67" t="s">
        <v>109</v>
      </c>
      <c r="C66" s="30" t="s">
        <v>110</v>
      </c>
      <c r="D66" s="31" t="s">
        <v>111</v>
      </c>
      <c r="E66" s="27">
        <v>3000</v>
      </c>
      <c r="F66" s="18" t="s">
        <v>112</v>
      </c>
      <c r="G66" s="27">
        <v>12</v>
      </c>
      <c r="H66" s="27">
        <v>2</v>
      </c>
      <c r="I66" s="33">
        <f t="shared" si="2"/>
        <v>72000</v>
      </c>
    </row>
    <row r="67" spans="1:9" x14ac:dyDescent="0.25">
      <c r="A67" s="15">
        <v>58</v>
      </c>
      <c r="B67" s="68"/>
      <c r="C67" s="30" t="s">
        <v>113</v>
      </c>
      <c r="D67" s="31" t="s">
        <v>114</v>
      </c>
      <c r="E67" s="27">
        <v>3000</v>
      </c>
      <c r="F67" s="18" t="s">
        <v>112</v>
      </c>
      <c r="G67" s="27">
        <v>5</v>
      </c>
      <c r="H67" s="27">
        <v>1</v>
      </c>
      <c r="I67" s="33">
        <f t="shared" si="2"/>
        <v>15000</v>
      </c>
    </row>
    <row r="68" spans="1:9" x14ac:dyDescent="0.25">
      <c r="A68" s="15">
        <v>59</v>
      </c>
      <c r="B68" s="68"/>
      <c r="C68" s="30" t="s">
        <v>115</v>
      </c>
      <c r="D68" s="31" t="s">
        <v>116</v>
      </c>
      <c r="E68" s="27">
        <v>800</v>
      </c>
      <c r="F68" s="18" t="s">
        <v>112</v>
      </c>
      <c r="G68" s="27">
        <v>8</v>
      </c>
      <c r="H68" s="27">
        <v>2</v>
      </c>
      <c r="I68" s="33">
        <f t="shared" si="2"/>
        <v>12800</v>
      </c>
    </row>
    <row r="69" spans="1:9" x14ac:dyDescent="0.25">
      <c r="A69" s="15">
        <v>60</v>
      </c>
      <c r="B69" s="68"/>
      <c r="C69" s="30" t="s">
        <v>117</v>
      </c>
      <c r="D69" s="31" t="s">
        <v>118</v>
      </c>
      <c r="E69" s="27">
        <v>800</v>
      </c>
      <c r="F69" s="18" t="s">
        <v>112</v>
      </c>
      <c r="G69" s="27">
        <v>4</v>
      </c>
      <c r="H69" s="27">
        <v>3</v>
      </c>
      <c r="I69" s="33">
        <f t="shared" si="2"/>
        <v>9600</v>
      </c>
    </row>
    <row r="70" spans="1:9" x14ac:dyDescent="0.25">
      <c r="A70" s="15">
        <v>61</v>
      </c>
      <c r="B70" s="68"/>
      <c r="C70" s="30" t="s">
        <v>119</v>
      </c>
      <c r="D70" s="31" t="s">
        <v>120</v>
      </c>
      <c r="E70" s="27">
        <v>4000</v>
      </c>
      <c r="F70" s="18" t="s">
        <v>18</v>
      </c>
      <c r="G70" s="27">
        <v>1</v>
      </c>
      <c r="H70" s="27">
        <v>1</v>
      </c>
      <c r="I70" s="33">
        <f t="shared" si="2"/>
        <v>4000</v>
      </c>
    </row>
    <row r="71" spans="1:9" x14ac:dyDescent="0.25">
      <c r="A71" s="15">
        <v>62</v>
      </c>
      <c r="B71" s="68"/>
      <c r="C71" s="30" t="s">
        <v>121</v>
      </c>
      <c r="D71" s="31" t="s">
        <v>122</v>
      </c>
      <c r="E71" s="27">
        <v>800</v>
      </c>
      <c r="F71" s="18" t="s">
        <v>123</v>
      </c>
      <c r="G71" s="27">
        <v>3</v>
      </c>
      <c r="H71" s="27">
        <v>2</v>
      </c>
      <c r="I71" s="33">
        <f t="shared" si="2"/>
        <v>4800</v>
      </c>
    </row>
    <row r="72" spans="1:9" x14ac:dyDescent="0.25">
      <c r="A72" s="15">
        <v>63</v>
      </c>
      <c r="B72" s="69"/>
      <c r="C72" s="30" t="s">
        <v>124</v>
      </c>
      <c r="D72" s="31" t="s">
        <v>125</v>
      </c>
      <c r="E72" s="27">
        <v>800</v>
      </c>
      <c r="F72" s="18" t="s">
        <v>123</v>
      </c>
      <c r="G72" s="27">
        <v>3</v>
      </c>
      <c r="H72" s="27">
        <v>1</v>
      </c>
      <c r="I72" s="33">
        <f t="shared" si="2"/>
        <v>2400</v>
      </c>
    </row>
    <row r="73" spans="1:9" x14ac:dyDescent="0.25">
      <c r="A73" s="15">
        <v>64</v>
      </c>
      <c r="B73" s="64" t="s">
        <v>31</v>
      </c>
      <c r="C73" s="64"/>
      <c r="D73" s="64"/>
      <c r="E73" s="22"/>
      <c r="F73" s="22"/>
      <c r="G73" s="22"/>
      <c r="H73" s="22"/>
      <c r="I73" s="35">
        <f>SUM(I66:I72)</f>
        <v>120600</v>
      </c>
    </row>
    <row r="74" spans="1:9" x14ac:dyDescent="0.25">
      <c r="A74" s="15">
        <v>65</v>
      </c>
      <c r="B74" s="70" t="s">
        <v>126</v>
      </c>
      <c r="C74" s="30" t="s">
        <v>127</v>
      </c>
      <c r="D74" s="31"/>
      <c r="E74" s="27">
        <v>600</v>
      </c>
      <c r="F74" s="18" t="s">
        <v>99</v>
      </c>
      <c r="G74" s="27">
        <v>5</v>
      </c>
      <c r="H74" s="27">
        <v>5</v>
      </c>
      <c r="I74" s="38">
        <f>E74*G74*H74</f>
        <v>15000</v>
      </c>
    </row>
    <row r="75" spans="1:9" x14ac:dyDescent="0.25">
      <c r="A75" s="15">
        <v>66</v>
      </c>
      <c r="B75" s="70"/>
      <c r="C75" s="30" t="s">
        <v>128</v>
      </c>
      <c r="D75" s="31"/>
      <c r="E75" s="27">
        <v>1000</v>
      </c>
      <c r="F75" s="18" t="s">
        <v>99</v>
      </c>
      <c r="G75" s="27">
        <v>1</v>
      </c>
      <c r="H75" s="27">
        <v>5</v>
      </c>
      <c r="I75" s="38">
        <f t="shared" ref="I75:I76" si="3">E75*G75*H75</f>
        <v>5000</v>
      </c>
    </row>
    <row r="76" spans="1:9" x14ac:dyDescent="0.25">
      <c r="A76" s="15">
        <v>67</v>
      </c>
      <c r="B76" s="70"/>
      <c r="C76" s="30" t="s">
        <v>129</v>
      </c>
      <c r="D76" s="31"/>
      <c r="E76" s="27">
        <v>120</v>
      </c>
      <c r="F76" s="18" t="s">
        <v>99</v>
      </c>
      <c r="G76" s="27">
        <v>6</v>
      </c>
      <c r="H76" s="27">
        <v>5</v>
      </c>
      <c r="I76" s="38">
        <f t="shared" si="3"/>
        <v>3600</v>
      </c>
    </row>
    <row r="77" spans="1:9" x14ac:dyDescent="0.25">
      <c r="A77" s="15">
        <v>68</v>
      </c>
      <c r="B77" s="64" t="s">
        <v>31</v>
      </c>
      <c r="C77" s="64"/>
      <c r="D77" s="64"/>
      <c r="E77" s="22"/>
      <c r="F77" s="22"/>
      <c r="G77" s="22"/>
      <c r="H77" s="22"/>
      <c r="I77" s="35">
        <f>SUM(I74:I76)</f>
        <v>23600</v>
      </c>
    </row>
    <row r="78" spans="1:9" x14ac:dyDescent="0.4">
      <c r="A78" s="15">
        <v>69</v>
      </c>
      <c r="B78" s="65" t="s">
        <v>130</v>
      </c>
      <c r="C78" s="65"/>
      <c r="D78" s="65"/>
      <c r="E78" s="65"/>
      <c r="F78" s="65"/>
      <c r="G78" s="65"/>
      <c r="H78" s="36"/>
      <c r="I78" s="39">
        <f>I18+I40+I51+I58+I65+I73+I77</f>
        <v>1225864</v>
      </c>
    </row>
    <row r="79" spans="1:9" x14ac:dyDescent="0.4">
      <c r="A79" s="15">
        <v>70</v>
      </c>
      <c r="B79" s="65" t="s">
        <v>131</v>
      </c>
      <c r="C79" s="65"/>
      <c r="D79" s="65"/>
      <c r="E79" s="65"/>
      <c r="F79" s="65"/>
      <c r="G79" s="65"/>
      <c r="H79" s="36"/>
      <c r="I79" s="39">
        <f>I78*0.1</f>
        <v>122586.40000000001</v>
      </c>
    </row>
    <row r="80" spans="1:9" s="3" customFormat="1" ht="27.75" customHeight="1" thickBot="1" x14ac:dyDescent="0.3">
      <c r="A80" s="15">
        <v>71</v>
      </c>
      <c r="B80" s="66" t="s">
        <v>132</v>
      </c>
      <c r="C80" s="66"/>
      <c r="D80" s="66"/>
      <c r="E80" s="66"/>
      <c r="F80" s="66"/>
      <c r="G80" s="66"/>
      <c r="H80" s="37"/>
      <c r="I80" s="40">
        <f>I78+I79</f>
        <v>1348450.4</v>
      </c>
    </row>
    <row r="81" spans="1:9" s="4" customFormat="1" ht="28.5" customHeight="1" thickBot="1" x14ac:dyDescent="0.3">
      <c r="A81" s="15">
        <v>72</v>
      </c>
      <c r="B81" s="72" t="s">
        <v>144</v>
      </c>
      <c r="C81" s="72"/>
      <c r="D81" s="72"/>
      <c r="E81" s="72"/>
      <c r="F81" s="72"/>
      <c r="G81" s="72"/>
      <c r="H81" s="73"/>
      <c r="I81" s="74">
        <v>1200000</v>
      </c>
    </row>
  </sheetData>
  <mergeCells count="19">
    <mergeCell ref="B81:G81"/>
    <mergeCell ref="B77:D77"/>
    <mergeCell ref="B78:G78"/>
    <mergeCell ref="B79:G79"/>
    <mergeCell ref="B80:G80"/>
    <mergeCell ref="B18:D18"/>
    <mergeCell ref="B40:D40"/>
    <mergeCell ref="B51:D51"/>
    <mergeCell ref="B58:D58"/>
    <mergeCell ref="B65:D65"/>
    <mergeCell ref="B66:B72"/>
    <mergeCell ref="B74:B76"/>
    <mergeCell ref="B59:B64"/>
    <mergeCell ref="B73:D73"/>
    <mergeCell ref="A7:I8"/>
    <mergeCell ref="B41:B50"/>
    <mergeCell ref="B10:B17"/>
    <mergeCell ref="B19:B39"/>
    <mergeCell ref="B52:B57"/>
  </mergeCells>
  <phoneticPr fontId="41" type="noConversion"/>
  <pageMargins left="0.235416666666667" right="0.15625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Rothschild</dc:creator>
  <cp:lastModifiedBy>陈佳伟</cp:lastModifiedBy>
  <cp:lastPrinted>2018-07-09T02:26:02Z</cp:lastPrinted>
  <dcterms:created xsi:type="dcterms:W3CDTF">2006-09-13T11:21:00Z</dcterms:created>
  <dcterms:modified xsi:type="dcterms:W3CDTF">2018-07-10T01:43:34Z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ubyTemplateID" linkTarget="0">
    <vt:lpwstr>10</vt:lpwstr>
  </property>
</Properties>
</file>