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30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<sst xmlns="http://schemas.openxmlformats.org/spreadsheetml/2006/main" count="131" uniqueCount="109">
  <si>
    <t>【借款报销单】</t>
  </si>
  <si>
    <t>团号：HMZA-241125-ZJT813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</si>
  <si>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</si>
  <si>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</si>
  <si>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</si>
  <si>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</si>
  <si>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</si>
  <si>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</si>
  <si>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</si>
  <si>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</si>
  <si>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</si>
  <si>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</si>
  <si>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</si>
  <si>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</si>
  <si>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</si>
  <si>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</si>
  <si>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</si>
  <si>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</si>
  <si>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</si>
  <si>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</si>
  <si>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</si>
  <si>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</si>
  <si>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</si>
  <si>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</si>
  <si>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</si>
  <si>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</si>
  <si>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</si>
  <si>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</si>
  <si>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</si>
  <si>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</si>
  <si>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</si>
  <si>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</si>
  <si>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</si>
  <si>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</si>
  <si>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</si>
  <si>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</si>
  <si>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</si>
  <si>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</si>
  <si>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</si>
  <si>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</si>
  <si>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</si>
  <si>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</si>
  <si>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抽绳包</t>
  </si>
  <si>
    <t>晕车药</t>
  </si>
  <si>
    <t>蒸汽眼罩</t>
  </si>
  <si>
    <t>暖宝宝</t>
  </si>
  <si>
    <t>士力架</t>
  </si>
  <si>
    <t>牛肉棒</t>
  </si>
  <si>
    <t>蜜桔</t>
  </si>
  <si>
    <t>鲜花饼1</t>
  </si>
  <si>
    <t>每日坚果</t>
  </si>
  <si>
    <t>鲜花饼2</t>
  </si>
  <si>
    <t>手帕纸+湿纸巾1</t>
  </si>
  <si>
    <t>每日坚果2</t>
  </si>
  <si>
    <t>手帕纸+湿纸巾2</t>
  </si>
  <si>
    <t>按摩梳</t>
  </si>
  <si>
    <t>依云保湿喷雾</t>
  </si>
  <si>
    <t>屈臣氏唇膏</t>
  </si>
  <si>
    <t>伴手礼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</si>
  <si>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</si>
  <si>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</si>
  <si>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</si>
  <si>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</si>
  <si>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</si>
  <si>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</si>
  <si>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</si>
  <si>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</si>
  <si>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</si>
  <si>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</si>
  <si>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</si>
  <si>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</si>
  <si>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</si>
  <si>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</si>
  <si>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</si>
  <si>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</si>
  <si>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</si>
  <si>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</si>
  <si>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</si>
  <si>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</si>
  <si>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</si>
  <si>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</si>
  <si>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</si>
  <si>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</si>
  <si>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</si>
  <si>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</si>
  <si>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</si>
  <si>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</si>
  <si>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</si>
  <si>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</si>
  <si>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</si>
  <si>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</si>
  <si>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</si>
  <si>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</si>
  <si>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</si>
  <si>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</si>
  <si>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</si>
  <si>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</si>
  <si>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</si>
  <si>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张可昕</t>
  </si>
  <si>
    <t>助理</t>
  </si>
  <si>
    <t>丽江</t>
  </si>
  <si>
    <t>市场部</t>
  </si>
  <si>
    <t>2024.11.25-29</t>
  </si>
  <si>
    <t>HMZA-241125-ZJT813</t>
  </si>
  <si>
    <t>出差城市</t>
  </si>
  <si>
    <t>出差起止日期</t>
  </si>
  <si>
    <t>每天金额</t>
  </si>
  <si>
    <t>天数</t>
  </si>
  <si>
    <t>11.25-11.29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</si>
</sst>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37" borderId="2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0" borderId="21" applyNumberFormat="0" applyAlignment="0" applyProtection="0">
      <alignment vertical="center"/>
    </xf>
    <xf numFmtId="0" fontId="28" fillId="20" borderId="23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zoomScale="83" zoomScaleNormal="83" topLeftCell="A49" workbookViewId="0">
      <selection activeCell="S61" sqref="S61"/>
    </sheetView>
  </sheetViews>
  <sheetFormatPr defaultColWidth="9" defaultRowHeight="21" customHeight="1"/>
  <cols>
    <col min="1" max="1" width="9" style="51"/>
    <col min="2" max="2" width="16.75" customWidth="1"/>
    <col min="3" max="3" width="10.1538461538462" style="52"/>
    <col min="5" max="8" width="10.153846153846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72" t="s">
        <v>1</v>
      </c>
      <c r="I4" s="72"/>
      <c r="J4" s="72" t="s">
        <v>2</v>
      </c>
    </row>
    <row r="5" customHeight="1" spans="8:10">
      <c r="H5" s="73"/>
      <c r="I5" s="73"/>
      <c r="J5" s="73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74" t="s">
        <v>6</v>
      </c>
      <c r="G6" s="74"/>
      <c r="H6" s="74"/>
      <c r="I6" s="74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76"/>
      <c r="J8" s="77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76"/>
      <c r="J9" s="78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76"/>
      <c r="J10" s="78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76"/>
      <c r="J11" s="78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76"/>
      <c r="J12" s="78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79"/>
      <c r="J13" s="80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 t="shared" si="0"/>
        <v>0</v>
      </c>
      <c r="I14" s="76"/>
      <c r="J14" s="77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2">F15+G15</f>
        <v>0</v>
      </c>
      <c r="I15" s="76"/>
      <c r="J15" s="78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79"/>
      <c r="J16" s="80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>C17*D17</f>
        <v>0</v>
      </c>
      <c r="F17" s="60">
        <v>0</v>
      </c>
      <c r="G17" s="60">
        <v>0</v>
      </c>
      <c r="H17" s="60">
        <f t="shared" si="0"/>
        <v>0</v>
      </c>
      <c r="I17" s="76"/>
      <c r="J17" s="81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76"/>
      <c r="J18" s="82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76"/>
      <c r="J19" s="82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76"/>
      <c r="J20" s="82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3">SUM(D17)</f>
        <v>0</v>
      </c>
      <c r="E21" s="64">
        <f t="shared" si="3"/>
        <v>0</v>
      </c>
      <c r="F21" s="64">
        <f>SUM(F17:F20)</f>
        <v>0</v>
      </c>
      <c r="G21" s="64">
        <f t="shared" ref="G21:H21" si="4">SUM(G17:G20)</f>
        <v>0</v>
      </c>
      <c r="H21" s="64">
        <f t="shared" si="4"/>
        <v>0</v>
      </c>
      <c r="I21" s="79"/>
      <c r="J21" s="83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>C22*D22</f>
        <v>0</v>
      </c>
      <c r="F22" s="60">
        <v>0</v>
      </c>
      <c r="G22" s="60">
        <v>0</v>
      </c>
      <c r="H22" s="60">
        <f t="shared" si="0"/>
        <v>0</v>
      </c>
      <c r="I22" s="76"/>
      <c r="J22" s="81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76"/>
      <c r="J23" s="82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5">SUM(D22)</f>
        <v>0</v>
      </c>
      <c r="E24" s="64">
        <f t="shared" si="5"/>
        <v>0</v>
      </c>
      <c r="F24" s="64">
        <f>SUM(F22:F23)</f>
        <v>0</v>
      </c>
      <c r="G24" s="64">
        <f t="shared" ref="G24:H24" si="6">SUM(G22:G23)</f>
        <v>0</v>
      </c>
      <c r="H24" s="64">
        <f t="shared" si="6"/>
        <v>0</v>
      </c>
      <c r="I24" s="79"/>
      <c r="J24" s="83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>C25*D25</f>
        <v>0</v>
      </c>
      <c r="F25" s="60">
        <v>0</v>
      </c>
      <c r="G25" s="60">
        <v>0</v>
      </c>
      <c r="H25" s="60">
        <f>F25+G25</f>
        <v>0</v>
      </c>
      <c r="I25" s="76"/>
      <c r="J25" s="77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7">F26+G26</f>
        <v>0</v>
      </c>
      <c r="I26" s="76"/>
      <c r="J26" s="78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8">SUM(D25)</f>
        <v>0</v>
      </c>
      <c r="E27" s="64">
        <f t="shared" si="8"/>
        <v>0</v>
      </c>
      <c r="F27" s="64">
        <f>SUM(F25:F26)</f>
        <v>0</v>
      </c>
      <c r="G27" s="64">
        <f>SUM(G25:G26)</f>
        <v>0</v>
      </c>
      <c r="H27" s="64">
        <f t="shared" ref="H27" si="9">SUM(H25:H26)</f>
        <v>0</v>
      </c>
      <c r="I27" s="79"/>
      <c r="J27" s="80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>C28*D28</f>
        <v>0</v>
      </c>
      <c r="F28" s="60"/>
      <c r="G28" s="60"/>
      <c r="H28" s="60"/>
      <c r="I28" s="76"/>
      <c r="J28" s="77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76"/>
      <c r="J29" s="82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76"/>
      <c r="J30" s="82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76"/>
      <c r="J31" s="82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0">SUM(D28)</f>
        <v>0</v>
      </c>
      <c r="E32" s="64">
        <f t="shared" si="10"/>
        <v>0</v>
      </c>
      <c r="F32" s="64">
        <f>SUM(F28:F31)</f>
        <v>0</v>
      </c>
      <c r="G32" s="64">
        <f t="shared" ref="G32:H32" si="11">SUM(G28:G31)</f>
        <v>0</v>
      </c>
      <c r="H32" s="64">
        <f t="shared" si="11"/>
        <v>0</v>
      </c>
      <c r="I32" s="79"/>
      <c r="J32" s="83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>C33*D33</f>
        <v>0</v>
      </c>
      <c r="F33" s="60">
        <v>0</v>
      </c>
      <c r="G33" s="60">
        <v>0</v>
      </c>
      <c r="H33" s="60">
        <f t="shared" si="0"/>
        <v>0</v>
      </c>
      <c r="I33" s="76"/>
      <c r="J33" s="84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76"/>
      <c r="J34" s="85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76"/>
      <c r="J35" s="85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76"/>
      <c r="J36" s="85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2">SUM(D33)</f>
        <v>0</v>
      </c>
      <c r="E37" s="64">
        <f t="shared" si="12"/>
        <v>0</v>
      </c>
      <c r="F37" s="64">
        <f>SUM(F33:F36)</f>
        <v>0</v>
      </c>
      <c r="G37" s="64">
        <f t="shared" ref="G37:H37" si="13">SUM(G33:G36)</f>
        <v>0</v>
      </c>
      <c r="H37" s="64">
        <f t="shared" si="13"/>
        <v>0</v>
      </c>
      <c r="I37" s="79"/>
      <c r="J37" s="86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 t="shared" si="0"/>
        <v>0</v>
      </c>
      <c r="I38" s="76"/>
      <c r="J38" s="81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76"/>
      <c r="J39" s="82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4">SUM(D38)</f>
        <v>0</v>
      </c>
      <c r="E40" s="64">
        <f t="shared" si="14"/>
        <v>0</v>
      </c>
      <c r="F40" s="64">
        <f>SUM(F38:F39)</f>
        <v>0</v>
      </c>
      <c r="G40" s="64">
        <f t="shared" ref="G40:H40" si="15">SUM(G38:G39)</f>
        <v>0</v>
      </c>
      <c r="H40" s="64">
        <f t="shared" si="15"/>
        <v>0</v>
      </c>
      <c r="I40" s="79"/>
      <c r="J40" s="83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 t="shared" si="0"/>
        <v>0</v>
      </c>
      <c r="I41" s="76"/>
      <c r="J41" s="77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76"/>
      <c r="J42" s="78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76"/>
      <c r="J43" s="78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6">SUM(D41)</f>
        <v>0</v>
      </c>
      <c r="E44" s="64">
        <f t="shared" si="16"/>
        <v>0</v>
      </c>
      <c r="F44" s="64">
        <f>SUM(F41:F43)</f>
        <v>0</v>
      </c>
      <c r="G44" s="64">
        <f t="shared" ref="G44:H44" si="17">SUM(G41:G43)</f>
        <v>0</v>
      </c>
      <c r="H44" s="64">
        <f t="shared" si="17"/>
        <v>0</v>
      </c>
      <c r="I44" s="79"/>
      <c r="J44" s="80"/>
    </row>
    <row r="45" customHeight="1" spans="1:10">
      <c r="A45" s="65">
        <v>10</v>
      </c>
      <c r="B45" s="59" t="s">
        <v>41</v>
      </c>
      <c r="C45" s="60">
        <v>0</v>
      </c>
      <c r="D45" s="61"/>
      <c r="E45" s="60">
        <v>0</v>
      </c>
      <c r="F45" s="60">
        <v>1350</v>
      </c>
      <c r="G45" s="60">
        <v>0</v>
      </c>
      <c r="H45" s="60">
        <f>F45+G45</f>
        <v>1350</v>
      </c>
      <c r="I45" s="76" t="s">
        <v>42</v>
      </c>
      <c r="J45" s="84"/>
    </row>
    <row r="46" customHeight="1" spans="1:10">
      <c r="A46" s="71"/>
      <c r="B46" s="59"/>
      <c r="C46" s="60"/>
      <c r="D46" s="61"/>
      <c r="E46" s="60"/>
      <c r="F46" s="60"/>
      <c r="G46" s="60"/>
      <c r="H46" s="60"/>
      <c r="I46" s="76"/>
      <c r="J46" s="85"/>
    </row>
    <row r="47" customHeight="1" spans="1:10">
      <c r="A47" s="71"/>
      <c r="B47" s="59"/>
      <c r="C47" s="60"/>
      <c r="D47" s="61"/>
      <c r="E47" s="60"/>
      <c r="F47" s="60">
        <v>297.86</v>
      </c>
      <c r="G47" s="60">
        <v>0</v>
      </c>
      <c r="H47" s="60">
        <f t="shared" ref="H47:H55" si="18">F47+G47</f>
        <v>297.86</v>
      </c>
      <c r="I47" s="76" t="s">
        <v>43</v>
      </c>
      <c r="J47" s="85"/>
    </row>
    <row r="48" customHeight="1" spans="1:10">
      <c r="A48" s="71"/>
      <c r="B48" s="59"/>
      <c r="C48" s="60"/>
      <c r="D48" s="61"/>
      <c r="E48" s="60"/>
      <c r="F48" s="60">
        <v>88.9</v>
      </c>
      <c r="G48" s="60">
        <v>0</v>
      </c>
      <c r="H48" s="60">
        <f t="shared" si="18"/>
        <v>88.9</v>
      </c>
      <c r="I48" s="76" t="s">
        <v>44</v>
      </c>
      <c r="J48" s="85"/>
    </row>
    <row r="49" customHeight="1" spans="1:10">
      <c r="A49" s="71"/>
      <c r="B49" s="59"/>
      <c r="C49" s="60"/>
      <c r="D49" s="61"/>
      <c r="E49" s="60"/>
      <c r="F49" s="60">
        <v>57.97</v>
      </c>
      <c r="G49" s="60">
        <v>0</v>
      </c>
      <c r="H49" s="60">
        <f t="shared" si="18"/>
        <v>57.97</v>
      </c>
      <c r="I49" s="76" t="s">
        <v>45</v>
      </c>
      <c r="J49" s="85"/>
    </row>
    <row r="50" customHeight="1" spans="1:10">
      <c r="A50" s="71"/>
      <c r="B50" s="59"/>
      <c r="C50" s="60"/>
      <c r="D50" s="61"/>
      <c r="E50" s="60"/>
      <c r="F50" s="60">
        <v>102.42</v>
      </c>
      <c r="G50" s="60">
        <v>0</v>
      </c>
      <c r="H50" s="60">
        <f t="shared" si="18"/>
        <v>102.42</v>
      </c>
      <c r="I50" s="76" t="s">
        <v>46</v>
      </c>
      <c r="J50" s="85"/>
    </row>
    <row r="51" customHeight="1" spans="1:10">
      <c r="A51" s="71"/>
      <c r="B51" s="59"/>
      <c r="C51" s="60"/>
      <c r="D51" s="61"/>
      <c r="E51" s="60"/>
      <c r="F51" s="60">
        <v>197.52</v>
      </c>
      <c r="G51" s="60">
        <v>0</v>
      </c>
      <c r="H51" s="60">
        <f t="shared" si="18"/>
        <v>197.52</v>
      </c>
      <c r="I51" s="76" t="s">
        <v>47</v>
      </c>
      <c r="J51" s="85"/>
    </row>
    <row r="52" customHeight="1" spans="1:10">
      <c r="A52" s="71"/>
      <c r="B52" s="59"/>
      <c r="C52" s="60"/>
      <c r="D52" s="61"/>
      <c r="E52" s="60"/>
      <c r="F52" s="60">
        <v>52.38</v>
      </c>
      <c r="G52" s="60">
        <v>0</v>
      </c>
      <c r="H52" s="60">
        <f t="shared" si="18"/>
        <v>52.38</v>
      </c>
      <c r="I52" s="76" t="s">
        <v>48</v>
      </c>
      <c r="J52" s="85"/>
    </row>
    <row r="53" customHeight="1" spans="1:10">
      <c r="A53" s="71"/>
      <c r="B53" s="59"/>
      <c r="C53" s="60"/>
      <c r="D53" s="61"/>
      <c r="E53" s="60"/>
      <c r="F53" s="60">
        <f>255.93-127.95</f>
        <v>127.98</v>
      </c>
      <c r="G53" s="60">
        <v>0</v>
      </c>
      <c r="H53" s="60">
        <f t="shared" ref="H53:H67" si="19">F53+G53</f>
        <v>127.98</v>
      </c>
      <c r="I53" s="76" t="s">
        <v>49</v>
      </c>
      <c r="J53" s="85"/>
    </row>
    <row r="54" customHeight="1" spans="1:10">
      <c r="A54" s="71"/>
      <c r="B54" s="59"/>
      <c r="C54" s="60"/>
      <c r="D54" s="61"/>
      <c r="E54" s="60"/>
      <c r="F54" s="60">
        <v>302.83</v>
      </c>
      <c r="G54" s="60">
        <v>0</v>
      </c>
      <c r="H54" s="60">
        <f t="shared" si="19"/>
        <v>302.83</v>
      </c>
      <c r="I54" s="76" t="s">
        <v>50</v>
      </c>
      <c r="J54" s="85"/>
    </row>
    <row r="55" customHeight="1" spans="1:10">
      <c r="A55" s="71"/>
      <c r="B55" s="59"/>
      <c r="C55" s="60"/>
      <c r="D55" s="61"/>
      <c r="E55" s="60"/>
      <c r="F55" s="60">
        <v>260.77</v>
      </c>
      <c r="G55" s="60">
        <v>0</v>
      </c>
      <c r="H55" s="60">
        <f t="shared" si="19"/>
        <v>260.77</v>
      </c>
      <c r="I55" s="76" t="s">
        <v>51</v>
      </c>
      <c r="J55" s="85"/>
    </row>
    <row r="56" customHeight="1" spans="1:10">
      <c r="A56" s="71"/>
      <c r="B56" s="59"/>
      <c r="C56" s="60"/>
      <c r="D56" s="61"/>
      <c r="E56" s="60"/>
      <c r="F56" s="60">
        <v>179.46</v>
      </c>
      <c r="G56" s="60">
        <v>0</v>
      </c>
      <c r="H56" s="60">
        <f t="shared" si="19"/>
        <v>179.46</v>
      </c>
      <c r="I56" s="76" t="s">
        <v>52</v>
      </c>
      <c r="J56" s="85"/>
    </row>
    <row r="57" customHeight="1" spans="1:10">
      <c r="A57" s="71"/>
      <c r="B57" s="59"/>
      <c r="C57" s="60"/>
      <c r="D57" s="61"/>
      <c r="E57" s="60"/>
      <c r="F57" s="60">
        <v>302.83</v>
      </c>
      <c r="G57" s="60">
        <v>0</v>
      </c>
      <c r="H57" s="60">
        <f t="shared" si="19"/>
        <v>302.83</v>
      </c>
      <c r="I57" s="76" t="s">
        <v>53</v>
      </c>
      <c r="J57" s="85"/>
    </row>
    <row r="58" customHeight="1" spans="1:10">
      <c r="A58" s="71"/>
      <c r="B58" s="59"/>
      <c r="C58" s="60"/>
      <c r="D58" s="61"/>
      <c r="E58" s="60"/>
      <c r="F58" s="60">
        <v>234.3</v>
      </c>
      <c r="G58" s="60">
        <v>0</v>
      </c>
      <c r="H58" s="60">
        <f t="shared" si="19"/>
        <v>234.3</v>
      </c>
      <c r="I58" s="76" t="s">
        <v>54</v>
      </c>
      <c r="J58" s="85"/>
    </row>
    <row r="59" customHeight="1" spans="1:10">
      <c r="A59" s="71"/>
      <c r="B59" s="59"/>
      <c r="C59" s="60"/>
      <c r="D59" s="61"/>
      <c r="E59" s="60"/>
      <c r="F59" s="60">
        <v>626.05</v>
      </c>
      <c r="G59" s="60">
        <v>0</v>
      </c>
      <c r="H59" s="60">
        <f t="shared" si="19"/>
        <v>626.05</v>
      </c>
      <c r="I59" s="76" t="s">
        <v>55</v>
      </c>
      <c r="J59" s="85"/>
    </row>
    <row r="60" customHeight="1" spans="1:10">
      <c r="A60" s="71"/>
      <c r="B60" s="59"/>
      <c r="C60" s="60"/>
      <c r="D60" s="61"/>
      <c r="E60" s="60"/>
      <c r="F60" s="60">
        <v>888.01</v>
      </c>
      <c r="G60" s="60">
        <v>0</v>
      </c>
      <c r="H60" s="60">
        <f t="shared" si="19"/>
        <v>888.01</v>
      </c>
      <c r="I60" s="76" t="s">
        <v>56</v>
      </c>
      <c r="J60" s="85"/>
    </row>
    <row r="61" customHeight="1" spans="1:10">
      <c r="A61" s="71"/>
      <c r="B61" s="59"/>
      <c r="C61" s="60"/>
      <c r="D61" s="61"/>
      <c r="E61" s="60"/>
      <c r="F61" s="60">
        <v>374.16</v>
      </c>
      <c r="G61" s="60">
        <v>0</v>
      </c>
      <c r="H61" s="60">
        <f t="shared" si="19"/>
        <v>374.16</v>
      </c>
      <c r="I61" s="76" t="s">
        <v>57</v>
      </c>
      <c r="J61" s="85"/>
    </row>
    <row r="62" customHeight="1" spans="1:10">
      <c r="A62" s="71"/>
      <c r="B62" s="59"/>
      <c r="C62" s="60"/>
      <c r="D62" s="61"/>
      <c r="E62" s="60"/>
      <c r="F62" s="60">
        <f>5000+5453.5+135</f>
        <v>10588.5</v>
      </c>
      <c r="G62" s="60">
        <v>0</v>
      </c>
      <c r="H62" s="60">
        <f t="shared" si="19"/>
        <v>10588.5</v>
      </c>
      <c r="I62" s="76" t="s">
        <v>58</v>
      </c>
      <c r="J62" s="85"/>
    </row>
    <row r="63" customHeight="1" spans="1:10">
      <c r="A63" s="71"/>
      <c r="B63" s="59"/>
      <c r="C63" s="60"/>
      <c r="D63" s="61"/>
      <c r="E63" s="60"/>
      <c r="F63" s="60">
        <f>114+158+287</f>
        <v>559</v>
      </c>
      <c r="G63" s="60">
        <v>0</v>
      </c>
      <c r="H63" s="60">
        <f t="shared" si="19"/>
        <v>559</v>
      </c>
      <c r="I63" s="76" t="s">
        <v>59</v>
      </c>
      <c r="J63" s="85"/>
    </row>
    <row r="64" customHeight="1" spans="1:10">
      <c r="A64" s="71"/>
      <c r="B64" s="59"/>
      <c r="C64" s="60"/>
      <c r="D64" s="61"/>
      <c r="E64" s="60"/>
      <c r="F64" s="60"/>
      <c r="G64" s="60"/>
      <c r="H64" s="60"/>
      <c r="I64" s="76"/>
      <c r="J64" s="85"/>
    </row>
    <row r="65" customHeight="1" spans="1:10">
      <c r="A65" s="71"/>
      <c r="B65" s="59"/>
      <c r="C65" s="60"/>
      <c r="D65" s="61"/>
      <c r="E65" s="60"/>
      <c r="F65" s="60"/>
      <c r="G65" s="60">
        <v>0</v>
      </c>
      <c r="H65" s="60">
        <f t="shared" si="19"/>
        <v>0</v>
      </c>
      <c r="I65" s="76"/>
      <c r="J65" s="85"/>
    </row>
    <row r="66" customHeight="1" spans="1:10">
      <c r="A66" s="71"/>
      <c r="B66" s="59"/>
      <c r="C66" s="60"/>
      <c r="D66" s="61"/>
      <c r="E66" s="60"/>
      <c r="F66" s="60">
        <v>0</v>
      </c>
      <c r="G66" s="60">
        <v>0</v>
      </c>
      <c r="H66" s="60">
        <f t="shared" si="19"/>
        <v>0</v>
      </c>
      <c r="I66" s="76"/>
      <c r="J66" s="85"/>
    </row>
    <row r="67" customHeight="1" spans="1:10">
      <c r="A67" s="68"/>
      <c r="B67" s="59"/>
      <c r="C67" s="60"/>
      <c r="D67" s="61"/>
      <c r="E67" s="60"/>
      <c r="F67" s="60">
        <v>0</v>
      </c>
      <c r="G67" s="60">
        <v>0</v>
      </c>
      <c r="H67" s="60">
        <f t="shared" si="19"/>
        <v>0</v>
      </c>
      <c r="I67" s="76"/>
      <c r="J67" s="85"/>
    </row>
    <row r="68" s="50" customFormat="1" customHeight="1" spans="1:10">
      <c r="A68" s="62"/>
      <c r="B68" s="63" t="s">
        <v>60</v>
      </c>
      <c r="C68" s="64">
        <f>SUM(C45)</f>
        <v>0</v>
      </c>
      <c r="D68" s="64">
        <f t="shared" ref="D68:E68" si="20">SUM(D45)</f>
        <v>0</v>
      </c>
      <c r="E68" s="64">
        <f t="shared" si="20"/>
        <v>0</v>
      </c>
      <c r="F68" s="64">
        <f>SUM(F45:F66)</f>
        <v>16590.94</v>
      </c>
      <c r="G68" s="64">
        <f>SUM(G45:G66)</f>
        <v>0</v>
      </c>
      <c r="H68" s="64">
        <f>SUM(H45:H66)</f>
        <v>16590.94</v>
      </c>
      <c r="I68" s="79"/>
      <c r="J68" s="86"/>
    </row>
    <row r="69" customHeight="1" spans="1:10">
      <c r="A69" s="62"/>
      <c r="B69" s="63" t="s">
        <v>61</v>
      </c>
      <c r="C69" s="64">
        <f>SUM(C68,C44,C40,C37,C32,C27,C24,C21,C16,C13)</f>
        <v>0</v>
      </c>
      <c r="D69" s="64">
        <f t="shared" ref="D69:H69" si="21">SUM(D68,D44,D40,D37,D32,D27,D24,D21,D16,D13)</f>
        <v>0</v>
      </c>
      <c r="E69" s="64">
        <f t="shared" si="21"/>
        <v>0</v>
      </c>
      <c r="F69" s="64">
        <f t="shared" si="21"/>
        <v>16590.94</v>
      </c>
      <c r="G69" s="64">
        <f t="shared" si="21"/>
        <v>0</v>
      </c>
      <c r="H69" s="64">
        <f t="shared" si="21"/>
        <v>16590.94</v>
      </c>
      <c r="I69" s="79"/>
      <c r="J69" s="95"/>
    </row>
    <row r="73" customHeight="1" spans="1:9">
      <c r="A73" s="87" t="s">
        <v>62</v>
      </c>
      <c r="B73" s="88"/>
      <c r="C73" s="89" t="s">
        <v>63</v>
      </c>
      <c r="D73" s="89"/>
      <c r="E73" s="89" t="s">
        <v>64</v>
      </c>
      <c r="F73" s="89"/>
      <c r="G73" s="89" t="s">
        <v>65</v>
      </c>
      <c r="H73" s="89"/>
      <c r="I73" s="96" t="s">
        <v>66</v>
      </c>
    </row>
    <row r="74" customHeight="1" spans="1:9">
      <c r="A74" s="90">
        <f>E69</f>
        <v>0</v>
      </c>
      <c r="B74" s="91"/>
      <c r="C74" s="91">
        <f>H69</f>
        <v>16590.94</v>
      </c>
      <c r="D74" s="91"/>
      <c r="E74" s="91">
        <f>F69</f>
        <v>16590.94</v>
      </c>
      <c r="F74" s="91"/>
      <c r="G74" s="91">
        <f>G69</f>
        <v>0</v>
      </c>
      <c r="H74" s="91"/>
      <c r="I74" s="97">
        <f>A74-C74</f>
        <v>-16590.94</v>
      </c>
    </row>
    <row r="76" customHeight="1" spans="1:9">
      <c r="A76" s="92" t="s">
        <v>67</v>
      </c>
      <c r="B76" s="93"/>
      <c r="C76" s="94" t="s">
        <v>68</v>
      </c>
      <c r="D76" s="92"/>
      <c r="E76" s="92" t="s">
        <v>69</v>
      </c>
      <c r="F76" s="92"/>
      <c r="G76" s="92" t="s">
        <v>70</v>
      </c>
      <c r="H76" s="92"/>
      <c r="I76" s="93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8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4" workbookViewId="0">
      <selection activeCell="H12" sqref="H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20.4" spans="2:1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72</v>
      </c>
      <c r="E5" s="6"/>
      <c r="F5" s="28"/>
      <c r="G5" s="28"/>
      <c r="H5" s="6" t="s">
        <v>73</v>
      </c>
      <c r="I5" s="5"/>
      <c r="J5" s="28"/>
      <c r="K5" s="35"/>
    </row>
    <row r="6" ht="20.1" customHeight="1" spans="2:11">
      <c r="B6" s="7"/>
      <c r="C6" s="8"/>
      <c r="D6" s="9" t="s">
        <v>74</v>
      </c>
      <c r="E6" s="9"/>
      <c r="F6" s="29"/>
      <c r="G6" s="29"/>
      <c r="H6" s="9" t="s">
        <v>75</v>
      </c>
      <c r="I6" s="8"/>
      <c r="J6" s="29"/>
      <c r="K6" s="36"/>
    </row>
    <row r="7" ht="20.1" customHeight="1" spans="2:11">
      <c r="B7" s="7"/>
      <c r="C7" s="8"/>
      <c r="D7" s="9" t="s">
        <v>76</v>
      </c>
      <c r="E7" s="9"/>
      <c r="F7" s="29"/>
      <c r="G7" s="29"/>
      <c r="H7" s="9" t="s">
        <v>77</v>
      </c>
      <c r="I7" s="37"/>
      <c r="J7" s="29"/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78</v>
      </c>
      <c r="I8" s="38"/>
      <c r="J8" s="30"/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79</v>
      </c>
      <c r="E10" s="16" t="s">
        <v>80</v>
      </c>
      <c r="F10" s="31"/>
      <c r="G10" s="23" t="s">
        <v>81</v>
      </c>
      <c r="H10" s="31" t="s">
        <v>82</v>
      </c>
      <c r="I10" s="16" t="s">
        <v>83</v>
      </c>
      <c r="J10" s="31"/>
      <c r="K10" s="23" t="s">
        <v>84</v>
      </c>
    </row>
    <row r="11" ht="20.1" customHeight="1" spans="2:11">
      <c r="B11" s="17">
        <v>1</v>
      </c>
      <c r="C11" s="18"/>
      <c r="D11" s="19" t="s">
        <v>85</v>
      </c>
      <c r="E11" s="17" t="s">
        <v>86</v>
      </c>
      <c r="F11" s="18"/>
      <c r="G11" s="32">
        <v>0</v>
      </c>
      <c r="H11" s="32"/>
      <c r="I11" s="40"/>
      <c r="J11" s="41"/>
      <c r="K11" s="42" t="s">
        <v>87</v>
      </c>
    </row>
    <row r="12" ht="20.1" customHeight="1" spans="2:11">
      <c r="B12" s="17">
        <v>2</v>
      </c>
      <c r="C12" s="18"/>
      <c r="D12" s="20"/>
      <c r="E12" s="25" t="s">
        <v>88</v>
      </c>
      <c r="F12" s="25"/>
      <c r="G12" s="32">
        <v>264.33</v>
      </c>
      <c r="H12" s="32">
        <v>264.33</v>
      </c>
      <c r="I12" s="40"/>
      <c r="J12" s="41"/>
      <c r="K12" s="42" t="s">
        <v>89</v>
      </c>
    </row>
    <row r="13" ht="20.1" customHeight="1" spans="2:11">
      <c r="B13" s="17">
        <v>3</v>
      </c>
      <c r="C13" s="18"/>
      <c r="D13" s="20"/>
      <c r="E13" s="17" t="s">
        <v>90</v>
      </c>
      <c r="F13" s="18"/>
      <c r="G13" s="32">
        <v>0</v>
      </c>
      <c r="H13" s="32"/>
      <c r="I13" s="40"/>
      <c r="J13" s="41"/>
      <c r="K13" s="42" t="s">
        <v>87</v>
      </c>
    </row>
    <row r="14" ht="20.1" customHeight="1" spans="2:11">
      <c r="B14" s="17">
        <v>4</v>
      </c>
      <c r="C14" s="18"/>
      <c r="D14" s="20"/>
      <c r="E14" s="17" t="s">
        <v>91</v>
      </c>
      <c r="F14" s="18"/>
      <c r="G14" s="32">
        <v>0</v>
      </c>
      <c r="H14" s="32"/>
      <c r="I14" s="40"/>
      <c r="J14" s="41"/>
      <c r="K14" s="42" t="s">
        <v>92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61</v>
      </c>
      <c r="C18" s="22"/>
      <c r="D18" s="22"/>
      <c r="E18" s="22"/>
      <c r="F18" s="31"/>
      <c r="G18" s="33">
        <f>SUM(G11:G17)</f>
        <v>264.33</v>
      </c>
      <c r="H18" s="33">
        <f>SUM(H11:H17)</f>
        <v>264.33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82</v>
      </c>
      <c r="C20" s="23"/>
      <c r="D20" s="23"/>
      <c r="E20" s="23"/>
      <c r="F20" s="23"/>
      <c r="G20" s="23" t="s">
        <v>93</v>
      </c>
      <c r="H20" s="23"/>
      <c r="I20" s="23"/>
      <c r="J20" s="23"/>
      <c r="K20" s="23" t="s">
        <v>94</v>
      </c>
    </row>
    <row r="21" ht="20.1" customHeight="1" spans="2:11">
      <c r="B21" s="24">
        <f>H18</f>
        <v>264.33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264.33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95</v>
      </c>
      <c r="C23" s="13"/>
      <c r="D23" s="13"/>
      <c r="E23" s="13"/>
      <c r="F23" s="13" t="s">
        <v>68</v>
      </c>
      <c r="G23" s="13" t="s">
        <v>96</v>
      </c>
      <c r="H23" s="13"/>
      <c r="I23" s="13"/>
      <c r="J23" s="13" t="s">
        <v>70</v>
      </c>
      <c r="K23" s="13"/>
    </row>
    <row r="24" customFormat="1"/>
    <row r="25" customFormat="1"/>
    <row r="26" ht="20.4" spans="1:11">
      <c r="A26" s="2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1"/>
    <row r="28" ht="20.1" customHeight="1" spans="2:11">
      <c r="B28" s="4"/>
      <c r="C28" s="5"/>
      <c r="D28" s="6" t="s">
        <v>72</v>
      </c>
      <c r="E28" s="6"/>
      <c r="F28" s="28" t="s">
        <v>98</v>
      </c>
      <c r="G28" s="28"/>
      <c r="H28" s="6" t="s">
        <v>73</v>
      </c>
      <c r="I28" s="5"/>
      <c r="J28" s="28" t="s">
        <v>99</v>
      </c>
      <c r="K28" s="35"/>
    </row>
    <row r="29" ht="20.1" customHeight="1" spans="2:11">
      <c r="B29" s="7"/>
      <c r="C29" s="8"/>
      <c r="D29" s="9" t="s">
        <v>74</v>
      </c>
      <c r="E29" s="9"/>
      <c r="F29" s="29" t="s">
        <v>100</v>
      </c>
      <c r="G29" s="29"/>
      <c r="H29" s="9" t="s">
        <v>75</v>
      </c>
      <c r="I29" s="8"/>
      <c r="J29" s="29" t="s">
        <v>101</v>
      </c>
      <c r="K29" s="36"/>
    </row>
    <row r="30" ht="20.1" customHeight="1" spans="2:11">
      <c r="B30" s="7"/>
      <c r="C30" s="8"/>
      <c r="D30" s="9" t="s">
        <v>76</v>
      </c>
      <c r="E30" s="9"/>
      <c r="F30" s="29" t="s">
        <v>102</v>
      </c>
      <c r="G30" s="29"/>
      <c r="H30" s="9" t="s">
        <v>77</v>
      </c>
      <c r="I30" s="37"/>
      <c r="J30" s="29">
        <v>12.3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78</v>
      </c>
      <c r="I31" s="38"/>
      <c r="J31" s="30" t="s">
        <v>103</v>
      </c>
      <c r="K31" s="39"/>
    </row>
    <row r="32" customFormat="1" ht="20.1" customHeight="1"/>
    <row r="33" ht="20.1" customHeight="1" spans="2:11">
      <c r="B33" s="25"/>
      <c r="C33" s="25"/>
      <c r="D33" s="26" t="s">
        <v>104</v>
      </c>
      <c r="E33" s="25" t="s">
        <v>105</v>
      </c>
      <c r="F33" s="25"/>
      <c r="G33" s="32" t="s">
        <v>106</v>
      </c>
      <c r="H33" s="32" t="s">
        <v>107</v>
      </c>
      <c r="I33" s="32" t="s">
        <v>61</v>
      </c>
      <c r="J33" s="32"/>
      <c r="K33" s="48" t="s">
        <v>84</v>
      </c>
    </row>
    <row r="34" ht="20.1" customHeight="1" spans="2:11">
      <c r="B34" s="25">
        <v>1</v>
      </c>
      <c r="C34" s="25"/>
      <c r="D34" s="27" t="s">
        <v>100</v>
      </c>
      <c r="E34" s="25" t="s">
        <v>108</v>
      </c>
      <c r="F34" s="25"/>
      <c r="G34" s="32">
        <v>100</v>
      </c>
      <c r="H34" s="32">
        <v>5</v>
      </c>
      <c r="I34" s="40">
        <f t="shared" ref="I34:I36" si="0">G34*H34</f>
        <v>500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0</v>
      </c>
      <c r="I35" s="40">
        <f t="shared" si="0"/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20.1" customHeight="1" spans="2:11">
      <c r="B37" s="16" t="s">
        <v>61</v>
      </c>
      <c r="C37" s="22"/>
      <c r="D37" s="22"/>
      <c r="E37" s="22"/>
      <c r="F37" s="31"/>
      <c r="G37" s="33"/>
      <c r="H37" s="33">
        <f>SUM(H19:H36)</f>
        <v>5</v>
      </c>
      <c r="I37" s="43">
        <f>SUM(I34:J36)</f>
        <v>500</v>
      </c>
      <c r="J37" s="44"/>
      <c r="K37" s="45"/>
    </row>
    <row r="38" ht="20.1" customHeight="1" spans="2:11">
      <c r="B38" s="13" t="s">
        <v>95</v>
      </c>
      <c r="C38" s="13"/>
      <c r="D38" s="13"/>
      <c r="E38" s="13"/>
      <c r="F38" s="13" t="s">
        <v>68</v>
      </c>
      <c r="G38" s="13" t="s">
        <v>96</v>
      </c>
      <c r="H38" s="13"/>
      <c r="I38" s="13"/>
      <c r="J38" s="13" t="s">
        <v>70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5" right="0.75" top="1" bottom="1" header="0.5" footer="0.5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2017-09-07T05:53:00Z</cp:lastPrinted>
  <dcterms:modified xsi:type="dcterms:W3CDTF">2024-12-19T17:42:09Z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242D441CD6F5839449B73A6757F6D9EE_42</vt:lpwstr>
  </property>
</Properties>
</file>