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<sst xmlns="http://schemas.openxmlformats.org/spreadsheetml/2006/main" count="88">
  <si>
    <t>会务服务结算单</t>
  </si>
  <si>
    <t>行程安排：2018年6月7-10日</t>
  </si>
  <si>
    <t>询价人:</t>
  </si>
  <si>
    <t>联系电话:</t>
  </si>
  <si>
    <t>国内出发地:</t>
  </si>
  <si>
    <t>各地</t>
  </si>
  <si>
    <t>目的地:</t>
  </si>
  <si>
    <t>北京</t>
  </si>
  <si>
    <t>行程时间(天数):</t>
  </si>
  <si>
    <t>参会人数:</t>
  </si>
  <si>
    <t>会议时间(天数):</t>
  </si>
  <si>
    <t>旅行社名称：</t>
  </si>
  <si>
    <t>中国康辉旅游集团有限公司</t>
  </si>
  <si>
    <t>报价时间：</t>
  </si>
  <si>
    <t>2018.5.2</t>
  </si>
  <si>
    <t>报价人：</t>
  </si>
  <si>
    <t>马丽娜</t>
  </si>
  <si>
    <t>联系电话：</t>
  </si>
  <si>
    <t>住宿费用</t>
  </si>
  <si>
    <t>名称</t>
  </si>
  <si>
    <t>数量</t>
  </si>
  <si>
    <t>单价(人民币）</t>
  </si>
  <si>
    <t>次数</t>
  </si>
  <si>
    <t>总价</t>
  </si>
  <si>
    <t xml:space="preserve">备注 </t>
  </si>
  <si>
    <t>会议酒店</t>
  </si>
  <si>
    <t>酒店推荐理由：</t>
  </si>
  <si>
    <t>北京：北京友谊宾馆
（贵宾楼）</t>
  </si>
  <si>
    <t>6月7日</t>
  </si>
  <si>
    <t>6月8日</t>
  </si>
  <si>
    <t>6月9日，有半日延住房费</t>
  </si>
  <si>
    <t>住宿费用合计</t>
  </si>
  <si>
    <t>用餐费用</t>
  </si>
  <si>
    <t>备注</t>
  </si>
  <si>
    <t>6月8日-10日茶歇</t>
  </si>
  <si>
    <t>6月8日午餐</t>
  </si>
  <si>
    <t>6月8日晚餐</t>
  </si>
  <si>
    <t>6月9日午餐</t>
  </si>
  <si>
    <t>6月9日晚餐</t>
  </si>
  <si>
    <t>餐厅服务费</t>
  </si>
  <si>
    <t>加菜、饮料</t>
  </si>
  <si>
    <t>6月10日午餐</t>
  </si>
  <si>
    <t>红酒</t>
  </si>
  <si>
    <t>白酒</t>
  </si>
  <si>
    <t>用餐费用共计</t>
  </si>
  <si>
    <t>交通费用　</t>
  </si>
  <si>
    <t>单价（人民币）</t>
  </si>
  <si>
    <t>全程旅游车交通费用</t>
  </si>
  <si>
    <t>用车车辆状况：</t>
  </si>
  <si>
    <t>接送机（帕萨特或同级）</t>
  </si>
  <si>
    <t>6月7日-10日接送机/站</t>
  </si>
  <si>
    <t>接送机（GL8）</t>
  </si>
  <si>
    <t>6月8日：机场-友谊宾馆等候办理入住-地质礼堂
6月10日：如家酒店-友谊宾馆-机场</t>
  </si>
  <si>
    <t>GL8备用车</t>
  </si>
  <si>
    <t>8小时，100公里，预估报价，以实际数量结算</t>
  </si>
  <si>
    <t>超时费</t>
  </si>
  <si>
    <t>6月9日三辆车共超时13小时，100元/小时</t>
  </si>
  <si>
    <t>外出用餐用车</t>
  </si>
  <si>
    <t>6月8日-19日两晚—53座大巴车</t>
  </si>
  <si>
    <t>交通费用共计</t>
  </si>
  <si>
    <t xml:space="preserve">人员费用  </t>
  </si>
  <si>
    <t>人员及司机介绍：</t>
  </si>
  <si>
    <t>当地会议工作人员（接送机/接站）</t>
  </si>
  <si>
    <t>6月7日机场火车站接机/站人员共3人</t>
  </si>
  <si>
    <t>全陪人员</t>
  </si>
  <si>
    <t>6月7日-10日：包含往返交通及其他费用</t>
  </si>
  <si>
    <t>会议拍照</t>
  </si>
  <si>
    <t xml:space="preserve">人员费用共计 </t>
  </si>
  <si>
    <t xml:space="preserve">其他项目 </t>
  </si>
  <si>
    <t>接机牌</t>
  </si>
  <si>
    <t>会议用品</t>
  </si>
  <si>
    <t>笔、本、课程资料、手册、定制物料、桌布等
预估报价以实际数量结算</t>
  </si>
  <si>
    <t>团建费</t>
  </si>
  <si>
    <t>均价</t>
  </si>
  <si>
    <t>水</t>
  </si>
  <si>
    <t>会议期间用水</t>
  </si>
  <si>
    <t>高铁报销</t>
  </si>
  <si>
    <t>杭州接送机/站</t>
  </si>
  <si>
    <t>武汉接送机/站</t>
  </si>
  <si>
    <t>昆明接送机/站</t>
  </si>
  <si>
    <t xml:space="preserve">其他项目共计 </t>
  </si>
  <si>
    <t>费用合计</t>
  </si>
  <si>
    <t>服务费（10%）</t>
  </si>
  <si>
    <t>会议合计费用</t>
  </si>
  <si>
    <t>发票税金（6%）</t>
  </si>
  <si>
    <t>增值税专用发票税金</t>
  </si>
  <si>
    <t>会议总费用</t>
  </si>
  <si>
    <t>含增值税6%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</si>
</sst>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&quot;年&quot;m&quot;月&quot;d&quot;日&quot;;@"/>
    <numFmt numFmtId="177" formatCode="\¥#,##0.00_);[Red]\(\¥#,##0.00\)"/>
    <numFmt numFmtId="178" formatCode="\¥#,##0.00;\¥\-#,##0.00"/>
  </numFmts>
  <fonts count="32">
    <font>
      <sz val="11"/>
      <color theme="1"/>
      <name val="宋体"/>
      <charset val="134"/>
      <scheme val="minor"/>
    </font>
    <font>
      <sz val="11"/>
      <name val="Arial"/>
      <charset val="134"/>
    </font>
    <font>
      <sz val="10"/>
      <name val="Arial"/>
      <charset val="134"/>
    </font>
    <font>
      <sz val="12"/>
      <name val="Arial"/>
      <charset val="134"/>
    </font>
    <font>
      <b/>
      <sz val="22"/>
      <name val="微软雅黑"/>
      <charset val="134"/>
    </font>
    <font>
      <b/>
      <sz val="10"/>
      <name val="微软雅黑"/>
      <charset val="134"/>
    </font>
    <font>
      <b/>
      <u/>
      <sz val="11"/>
      <name val="微软雅黑"/>
      <charset val="134"/>
    </font>
    <font>
      <b/>
      <u/>
      <sz val="10"/>
      <name val="微软雅黑"/>
      <charset val="134"/>
    </font>
    <font>
      <sz val="10"/>
      <name val="微软雅黑"/>
      <charset val="134"/>
    </font>
    <font>
      <u/>
      <sz val="10"/>
      <name val="微软雅黑"/>
      <charset val="134"/>
    </font>
    <font>
      <sz val="10"/>
      <name val="宋体"/>
      <charset val="134"/>
    </font>
    <font>
      <b/>
      <sz val="11"/>
      <name val="微软雅黑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23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2" borderId="23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0" fillId="22" borderId="21" applyNumberFormat="0" applyAlignment="0" applyProtection="0">
      <alignment vertical="center"/>
    </xf>
    <xf numFmtId="0" fontId="24" fillId="22" borderId="22" applyNumberFormat="0" applyAlignment="0" applyProtection="0">
      <alignment vertical="center"/>
    </xf>
    <xf numFmtId="0" fontId="31" fillId="36" borderId="25" applyNumberFormat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" fillId="0" borderId="0"/>
  </cellStyleXfs>
  <cellXfs count="8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49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5" fillId="2" borderId="1" xfId="49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49" applyFont="1" applyFill="1" applyBorder="1" applyAlignment="1">
      <alignment horizontal="right" vertical="center" wrapText="1"/>
    </xf>
    <xf numFmtId="176" fontId="5" fillId="4" borderId="1" xfId="49" applyNumberFormat="1" applyFont="1" applyFill="1" applyBorder="1" applyAlignment="1">
      <alignment horizontal="center" vertical="center" wrapText="1"/>
    </xf>
    <xf numFmtId="0" fontId="5" fillId="4" borderId="1" xfId="49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58" fontId="7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78" fontId="9" fillId="3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right" vertical="center"/>
    </xf>
    <xf numFmtId="177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14" fontId="8" fillId="3" borderId="2" xfId="0" applyNumberFormat="1" applyFont="1" applyFill="1" applyBorder="1" applyAlignment="1">
      <alignment horizontal="center" vertical="center" wrapText="1"/>
    </xf>
    <xf numFmtId="14" fontId="8" fillId="3" borderId="3" xfId="0" applyNumberFormat="1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right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77" fontId="9" fillId="3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177" fontId="5" fillId="4" borderId="9" xfId="0" applyNumberFormat="1" applyFont="1" applyFill="1" applyBorder="1" applyAlignment="1">
      <alignment horizontal="center" vertical="center" wrapText="1"/>
    </xf>
    <xf numFmtId="177" fontId="11" fillId="4" borderId="9" xfId="0" applyNumberFormat="1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horizontal="right" vertical="center" wrapText="1"/>
    </xf>
    <xf numFmtId="0" fontId="5" fillId="6" borderId="14" xfId="0" applyFont="1" applyFill="1" applyBorder="1" applyAlignment="1">
      <alignment horizontal="right" vertical="center" wrapText="1"/>
    </xf>
    <xf numFmtId="0" fontId="5" fillId="6" borderId="15" xfId="0" applyFont="1" applyFill="1" applyBorder="1" applyAlignment="1">
      <alignment horizontal="right" vertical="center" wrapText="1"/>
    </xf>
    <xf numFmtId="177" fontId="5" fillId="6" borderId="16" xfId="0" applyNumberFormat="1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left" vertical="center"/>
    </xf>
    <xf numFmtId="49" fontId="5" fillId="4" borderId="1" xfId="0" applyNumberFormat="1" applyFont="1" applyFill="1" applyBorder="1" applyAlignment="1">
      <alignment horizontal="right" vertical="center" wrapText="1"/>
    </xf>
    <xf numFmtId="177" fontId="5" fillId="4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3"/>
  <sheetViews>
    <sheetView tabSelected="1" zoomScale="80" zoomScaleNormal="80" topLeftCell="A46" workbookViewId="0">
      <selection activeCell="I42" sqref="I42"/>
    </sheetView>
  </sheetViews>
  <sheetFormatPr defaultColWidth="9" defaultRowHeight="15"/>
  <cols>
    <col min="1" max="1" width="30.4583333333333" style="4" customWidth="1"/>
    <col min="2" max="2" width="20.6166666666667" style="4" customWidth="1"/>
    <col min="3" max="3" width="20.6166666666667" style="5" customWidth="1"/>
    <col min="4" max="4" width="13.2333333333333" style="5" customWidth="1"/>
    <col min="5" max="5" width="14.4583333333333" style="5" customWidth="1"/>
    <col min="6" max="6" width="52.3833333333333" style="3" customWidth="1"/>
    <col min="7" max="7" width="8.84166666666667" style="6" customWidth="1"/>
    <col min="8" max="8" width="12.7666666666667" style="3" customWidth="1"/>
    <col min="9" max="9" width="25.4583333333333" style="3" customWidth="1"/>
    <col min="10" max="16384" width="9" style="3"/>
  </cols>
  <sheetData>
    <row r="1" ht="40" customHeight="1" spans="1:6">
      <c r="A1" s="7" t="s">
        <v>0</v>
      </c>
      <c r="B1" s="7"/>
      <c r="C1" s="7"/>
      <c r="D1" s="7"/>
      <c r="E1" s="7"/>
      <c r="F1" s="7"/>
    </row>
    <row r="2" s="1" customFormat="1" ht="20.05" customHeight="1" spans="1:7">
      <c r="A2" s="8" t="s">
        <v>1</v>
      </c>
      <c r="B2" s="9" t="s">
        <v>2</v>
      </c>
      <c r="C2" s="10"/>
      <c r="D2" s="10"/>
      <c r="E2" s="9" t="s">
        <v>3</v>
      </c>
      <c r="F2" s="11"/>
      <c r="G2" s="12"/>
    </row>
    <row r="3" s="1" customFormat="1" ht="20.05" customHeight="1" spans="1:7">
      <c r="A3" s="8"/>
      <c r="B3" s="9" t="s">
        <v>4</v>
      </c>
      <c r="C3" s="10" t="s">
        <v>5</v>
      </c>
      <c r="D3" s="10"/>
      <c r="E3" s="9" t="s">
        <v>6</v>
      </c>
      <c r="F3" s="11" t="s">
        <v>7</v>
      </c>
      <c r="G3" s="12"/>
    </row>
    <row r="4" s="1" customFormat="1" ht="20.05" customHeight="1" spans="1:7">
      <c r="A4" s="8"/>
      <c r="B4" s="9" t="s">
        <v>8</v>
      </c>
      <c r="C4" s="10">
        <v>4</v>
      </c>
      <c r="D4" s="10"/>
      <c r="E4" s="13" t="s">
        <v>9</v>
      </c>
      <c r="F4" s="11">
        <v>50</v>
      </c>
      <c r="G4" s="12"/>
    </row>
    <row r="5" s="1" customFormat="1" ht="20.05" customHeight="1" spans="1:7">
      <c r="A5" s="8"/>
      <c r="B5" s="9" t="s">
        <v>10</v>
      </c>
      <c r="C5" s="10"/>
      <c r="D5" s="10"/>
      <c r="E5" s="13"/>
      <c r="F5" s="11"/>
      <c r="G5" s="12"/>
    </row>
    <row r="6" s="1" customFormat="1" ht="20.05" customHeight="1" spans="1:7">
      <c r="A6" s="14" t="s">
        <v>11</v>
      </c>
      <c r="B6" s="15" t="s">
        <v>12</v>
      </c>
      <c r="C6" s="15"/>
      <c r="D6" s="16" t="s">
        <v>13</v>
      </c>
      <c r="E6" s="17" t="s">
        <v>14</v>
      </c>
      <c r="F6" s="17"/>
      <c r="G6" s="12"/>
    </row>
    <row r="7" s="1" customFormat="1" ht="20.05" customHeight="1" spans="1:7">
      <c r="A7" s="18" t="s">
        <v>15</v>
      </c>
      <c r="B7" s="18" t="s">
        <v>16</v>
      </c>
      <c r="C7" s="18"/>
      <c r="D7" s="16" t="s">
        <v>17</v>
      </c>
      <c r="E7" s="18">
        <v>13811302348</v>
      </c>
      <c r="F7" s="18"/>
      <c r="G7" s="12"/>
    </row>
    <row r="8" s="1" customFormat="1" ht="20.05" customHeight="1" spans="1:7">
      <c r="A8" s="19" t="s">
        <v>18</v>
      </c>
      <c r="B8" s="19"/>
      <c r="C8" s="19"/>
      <c r="D8" s="19"/>
      <c r="E8" s="19"/>
      <c r="F8" s="19"/>
      <c r="G8" s="12"/>
    </row>
    <row r="9" s="2" customFormat="1" ht="20.05" customHeight="1" spans="1:7">
      <c r="A9" s="20" t="s">
        <v>19</v>
      </c>
      <c r="B9" s="20" t="s">
        <v>20</v>
      </c>
      <c r="C9" s="20" t="s">
        <v>21</v>
      </c>
      <c r="D9" s="20" t="s">
        <v>22</v>
      </c>
      <c r="E9" s="20" t="s">
        <v>23</v>
      </c>
      <c r="F9" s="20" t="s">
        <v>24</v>
      </c>
      <c r="G9" s="21"/>
    </row>
    <row r="10" s="2" customFormat="1" ht="20.05" customHeight="1" spans="1:7">
      <c r="A10" s="22" t="s">
        <v>25</v>
      </c>
      <c r="B10" s="20" t="s">
        <v>26</v>
      </c>
      <c r="C10" s="23"/>
      <c r="D10" s="23"/>
      <c r="E10" s="23"/>
      <c r="F10" s="23"/>
      <c r="G10" s="21"/>
    </row>
    <row r="11" s="2" customFormat="1" ht="20.05" customHeight="1" spans="1:7">
      <c r="A11" s="24" t="s">
        <v>27</v>
      </c>
      <c r="B11" s="25">
        <v>26</v>
      </c>
      <c r="C11" s="26">
        <v>900</v>
      </c>
      <c r="D11" s="25">
        <v>1</v>
      </c>
      <c r="E11" s="27">
        <f>D11*C11*B11</f>
        <v>23400</v>
      </c>
      <c r="F11" s="28" t="s">
        <v>28</v>
      </c>
      <c r="G11" s="21"/>
    </row>
    <row r="12" s="2" customFormat="1" ht="20.05" customHeight="1" spans="1:7">
      <c r="A12" s="29"/>
      <c r="B12" s="25">
        <v>31</v>
      </c>
      <c r="C12" s="26">
        <v>900</v>
      </c>
      <c r="D12" s="25">
        <v>1</v>
      </c>
      <c r="E12" s="27">
        <f>D12*C12*B12</f>
        <v>27900</v>
      </c>
      <c r="F12" s="28" t="s">
        <v>29</v>
      </c>
      <c r="G12" s="21"/>
    </row>
    <row r="13" s="2" customFormat="1" ht="20.05" customHeight="1" spans="1:7">
      <c r="A13" s="30"/>
      <c r="B13" s="25">
        <v>29.5</v>
      </c>
      <c r="C13" s="26">
        <v>900</v>
      </c>
      <c r="D13" s="25">
        <v>1</v>
      </c>
      <c r="E13" s="27">
        <f>D13*C13*B13</f>
        <v>26550</v>
      </c>
      <c r="F13" s="28" t="s">
        <v>30</v>
      </c>
      <c r="G13" s="21"/>
    </row>
    <row r="14" s="2" customFormat="1" ht="20.05" customHeight="1" spans="1:7">
      <c r="A14" s="31" t="s">
        <v>31</v>
      </c>
      <c r="B14" s="31"/>
      <c r="C14" s="31"/>
      <c r="D14" s="31"/>
      <c r="E14" s="32">
        <f>SUM(E11:E13)</f>
        <v>77850</v>
      </c>
      <c r="F14" s="33"/>
      <c r="G14" s="21"/>
    </row>
    <row r="15" ht="20.05" customHeight="1" spans="1:6">
      <c r="A15" s="19" t="s">
        <v>32</v>
      </c>
      <c r="B15" s="19"/>
      <c r="C15" s="19"/>
      <c r="D15" s="19"/>
      <c r="E15" s="19"/>
      <c r="F15" s="19"/>
    </row>
    <row r="16" ht="20.05" customHeight="1" spans="1:6">
      <c r="A16" s="34" t="s">
        <v>19</v>
      </c>
      <c r="B16" s="20" t="s">
        <v>20</v>
      </c>
      <c r="C16" s="20" t="s">
        <v>21</v>
      </c>
      <c r="D16" s="20" t="s">
        <v>22</v>
      </c>
      <c r="E16" s="20" t="s">
        <v>23</v>
      </c>
      <c r="F16" s="20" t="s">
        <v>33</v>
      </c>
    </row>
    <row r="17" s="2" customFormat="1" ht="20.05" customHeight="1" spans="1:7">
      <c r="A17" s="35" t="s">
        <v>34</v>
      </c>
      <c r="B17" s="36">
        <v>40</v>
      </c>
      <c r="C17" s="26">
        <v>30</v>
      </c>
      <c r="D17" s="25">
        <v>5</v>
      </c>
      <c r="E17" s="27">
        <f t="shared" ref="E17:E26" si="0">D17*C17*B17</f>
        <v>6000</v>
      </c>
      <c r="F17" s="37"/>
      <c r="G17" s="21"/>
    </row>
    <row r="18" s="2" customFormat="1" ht="20.05" customHeight="1" spans="1:7">
      <c r="A18" s="35" t="s">
        <v>35</v>
      </c>
      <c r="B18" s="36">
        <v>40</v>
      </c>
      <c r="C18" s="26">
        <v>120</v>
      </c>
      <c r="D18" s="25">
        <v>1</v>
      </c>
      <c r="E18" s="27">
        <f t="shared" si="0"/>
        <v>4800</v>
      </c>
      <c r="F18" s="37"/>
      <c r="G18" s="21"/>
    </row>
    <row r="19" s="2" customFormat="1" ht="20.05" customHeight="1" spans="1:7">
      <c r="A19" s="35" t="s">
        <v>36</v>
      </c>
      <c r="B19" s="36">
        <v>45</v>
      </c>
      <c r="C19" s="26">
        <v>120</v>
      </c>
      <c r="D19" s="25">
        <v>1</v>
      </c>
      <c r="E19" s="27">
        <f t="shared" si="0"/>
        <v>5400</v>
      </c>
      <c r="F19" s="37"/>
      <c r="G19" s="21"/>
    </row>
    <row r="20" s="2" customFormat="1" ht="20.05" customHeight="1" spans="1:7">
      <c r="A20" s="35" t="s">
        <v>37</v>
      </c>
      <c r="B20" s="36">
        <v>56</v>
      </c>
      <c r="C20" s="26">
        <v>120</v>
      </c>
      <c r="D20" s="25">
        <v>1</v>
      </c>
      <c r="E20" s="27">
        <f t="shared" si="0"/>
        <v>6720</v>
      </c>
      <c r="F20" s="37"/>
      <c r="G20" s="21"/>
    </row>
    <row r="21" s="2" customFormat="1" ht="20.05" customHeight="1" spans="1:7">
      <c r="A21" s="38" t="s">
        <v>38</v>
      </c>
      <c r="B21" s="36">
        <v>45</v>
      </c>
      <c r="C21" s="26">
        <v>398</v>
      </c>
      <c r="D21" s="25">
        <v>1</v>
      </c>
      <c r="E21" s="27">
        <f t="shared" si="0"/>
        <v>17910</v>
      </c>
      <c r="F21" s="37"/>
      <c r="G21" s="21"/>
    </row>
    <row r="22" s="2" customFormat="1" ht="20.05" customHeight="1" spans="1:7">
      <c r="A22" s="39"/>
      <c r="B22" s="36">
        <v>1</v>
      </c>
      <c r="C22" s="26">
        <v>3000</v>
      </c>
      <c r="D22" s="25">
        <v>1</v>
      </c>
      <c r="E22" s="27">
        <f t="shared" si="0"/>
        <v>3000</v>
      </c>
      <c r="F22" s="37" t="s">
        <v>39</v>
      </c>
      <c r="G22" s="21"/>
    </row>
    <row r="23" s="2" customFormat="1" ht="20.05" customHeight="1" spans="1:7">
      <c r="A23" s="40"/>
      <c r="B23" s="36">
        <v>1</v>
      </c>
      <c r="C23" s="26">
        <v>2110</v>
      </c>
      <c r="D23" s="25">
        <v>1</v>
      </c>
      <c r="E23" s="27">
        <f t="shared" si="0"/>
        <v>2110</v>
      </c>
      <c r="F23" s="37" t="s">
        <v>40</v>
      </c>
      <c r="G23" s="21"/>
    </row>
    <row r="24" s="2" customFormat="1" ht="20.05" customHeight="1" spans="1:7">
      <c r="A24" s="35" t="s">
        <v>41</v>
      </c>
      <c r="B24" s="36">
        <v>40</v>
      </c>
      <c r="C24" s="26">
        <v>120</v>
      </c>
      <c r="D24" s="25">
        <v>1</v>
      </c>
      <c r="E24" s="27">
        <f t="shared" si="0"/>
        <v>4800</v>
      </c>
      <c r="F24" s="37"/>
      <c r="G24" s="21"/>
    </row>
    <row r="25" s="2" customFormat="1" ht="20.05" customHeight="1" spans="1:7">
      <c r="A25" s="35" t="s">
        <v>42</v>
      </c>
      <c r="B25" s="36">
        <v>10</v>
      </c>
      <c r="C25" s="26">
        <v>299</v>
      </c>
      <c r="D25" s="25">
        <v>1</v>
      </c>
      <c r="E25" s="27">
        <f t="shared" si="0"/>
        <v>2990</v>
      </c>
      <c r="F25" s="37"/>
      <c r="G25" s="21"/>
    </row>
    <row r="26" s="2" customFormat="1" ht="20.05" customHeight="1" spans="1:7">
      <c r="A26" s="35" t="s">
        <v>43</v>
      </c>
      <c r="B26" s="36">
        <v>18</v>
      </c>
      <c r="C26" s="26">
        <v>145</v>
      </c>
      <c r="D26" s="25">
        <v>1</v>
      </c>
      <c r="E26" s="27">
        <f t="shared" si="0"/>
        <v>2610</v>
      </c>
      <c r="F26" s="37"/>
      <c r="G26" s="21"/>
    </row>
    <row r="27" ht="20.05" customHeight="1" spans="1:6">
      <c r="A27" s="31" t="s">
        <v>44</v>
      </c>
      <c r="B27" s="31"/>
      <c r="C27" s="31"/>
      <c r="D27" s="31"/>
      <c r="E27" s="32">
        <f>SUM(E17:E26)</f>
        <v>56340</v>
      </c>
      <c r="F27" s="33"/>
    </row>
    <row r="28" ht="20.05" customHeight="1" spans="1:9">
      <c r="A28" s="19" t="s">
        <v>45</v>
      </c>
      <c r="B28" s="19"/>
      <c r="C28" s="19"/>
      <c r="D28" s="19"/>
      <c r="E28" s="19"/>
      <c r="F28" s="19"/>
      <c r="H28" s="41"/>
      <c r="I28" s="79"/>
    </row>
    <row r="29" ht="20.05" customHeight="1" spans="1:9">
      <c r="A29" s="42" t="s">
        <v>19</v>
      </c>
      <c r="B29" s="42" t="s">
        <v>20</v>
      </c>
      <c r="C29" s="43" t="s">
        <v>46</v>
      </c>
      <c r="D29" s="43" t="s">
        <v>22</v>
      </c>
      <c r="E29" s="43" t="s">
        <v>23</v>
      </c>
      <c r="F29" s="10" t="s">
        <v>33</v>
      </c>
      <c r="H29" s="41"/>
      <c r="I29" s="79"/>
    </row>
    <row r="30" ht="20.05" customHeight="1" spans="1:9">
      <c r="A30" s="20" t="s">
        <v>47</v>
      </c>
      <c r="B30" s="20" t="s">
        <v>48</v>
      </c>
      <c r="C30" s="23"/>
      <c r="D30" s="23"/>
      <c r="E30" s="23"/>
      <c r="F30" s="23"/>
      <c r="H30" s="41"/>
      <c r="I30" s="79"/>
    </row>
    <row r="31" ht="20.05" customHeight="1" spans="1:9">
      <c r="A31" s="44" t="s">
        <v>49</v>
      </c>
      <c r="B31" s="45">
        <v>28</v>
      </c>
      <c r="C31" s="46">
        <v>260</v>
      </c>
      <c r="D31" s="45">
        <v>2</v>
      </c>
      <c r="E31" s="47">
        <f t="shared" ref="E31:E36" si="1">D31*C31*B31</f>
        <v>14560</v>
      </c>
      <c r="F31" s="48" t="s">
        <v>50</v>
      </c>
      <c r="H31" s="49"/>
      <c r="I31" s="79"/>
    </row>
    <row r="32" ht="20.05" customHeight="1" spans="1:9">
      <c r="A32" s="44" t="s">
        <v>51</v>
      </c>
      <c r="B32" s="45">
        <v>3</v>
      </c>
      <c r="C32" s="46">
        <v>400</v>
      </c>
      <c r="D32" s="45">
        <v>1</v>
      </c>
      <c r="E32" s="47">
        <f t="shared" si="1"/>
        <v>1200</v>
      </c>
      <c r="F32" s="48" t="s">
        <v>50</v>
      </c>
      <c r="H32" s="49"/>
      <c r="I32" s="79"/>
    </row>
    <row r="33" ht="33" spans="1:9">
      <c r="A33" s="44" t="s">
        <v>49</v>
      </c>
      <c r="B33" s="45">
        <v>3</v>
      </c>
      <c r="C33" s="46">
        <v>350</v>
      </c>
      <c r="D33" s="45">
        <v>1</v>
      </c>
      <c r="E33" s="47">
        <f t="shared" si="1"/>
        <v>1050</v>
      </c>
      <c r="F33" s="48" t="s">
        <v>52</v>
      </c>
      <c r="H33" s="49"/>
      <c r="I33" s="79"/>
    </row>
    <row r="34" ht="20.05" customHeight="1" spans="1:9">
      <c r="A34" s="50" t="s">
        <v>53</v>
      </c>
      <c r="B34" s="51">
        <v>3</v>
      </c>
      <c r="C34" s="52">
        <v>850</v>
      </c>
      <c r="D34" s="51">
        <v>3</v>
      </c>
      <c r="E34" s="52">
        <f t="shared" si="1"/>
        <v>7650</v>
      </c>
      <c r="F34" s="48" t="s">
        <v>54</v>
      </c>
      <c r="H34" s="49"/>
      <c r="I34" s="79"/>
    </row>
    <row r="35" ht="20.05" customHeight="1" spans="1:9">
      <c r="A35" s="50" t="s">
        <v>55</v>
      </c>
      <c r="B35" s="51">
        <v>13</v>
      </c>
      <c r="C35" s="52">
        <v>100</v>
      </c>
      <c r="D35" s="51">
        <v>1</v>
      </c>
      <c r="E35" s="52">
        <f t="shared" si="1"/>
        <v>1300</v>
      </c>
      <c r="F35" s="48" t="s">
        <v>56</v>
      </c>
      <c r="H35" s="49"/>
      <c r="I35" s="79"/>
    </row>
    <row r="36" ht="20.05" customHeight="1" spans="1:9">
      <c r="A36" s="50" t="s">
        <v>57</v>
      </c>
      <c r="B36" s="51">
        <v>2</v>
      </c>
      <c r="C36" s="52">
        <v>1600</v>
      </c>
      <c r="D36" s="51">
        <v>2</v>
      </c>
      <c r="E36" s="52">
        <f t="shared" si="1"/>
        <v>6400</v>
      </c>
      <c r="F36" s="48" t="s">
        <v>58</v>
      </c>
      <c r="H36" s="49"/>
      <c r="I36" s="79"/>
    </row>
    <row r="37" ht="20.05" customHeight="1" spans="1:9">
      <c r="A37" s="31" t="s">
        <v>59</v>
      </c>
      <c r="B37" s="31"/>
      <c r="C37" s="31"/>
      <c r="D37" s="31"/>
      <c r="E37" s="32">
        <f>SUM(E31:E36)</f>
        <v>32160</v>
      </c>
      <c r="F37" s="33"/>
      <c r="H37" s="41"/>
      <c r="I37" s="79"/>
    </row>
    <row r="38" ht="20.05" customHeight="1" spans="1:9">
      <c r="A38" s="19" t="s">
        <v>60</v>
      </c>
      <c r="B38" s="19"/>
      <c r="C38" s="19"/>
      <c r="D38" s="19"/>
      <c r="E38" s="19"/>
      <c r="F38" s="19"/>
      <c r="H38" s="41"/>
      <c r="I38" s="79"/>
    </row>
    <row r="39" ht="20.05" customHeight="1" spans="1:9">
      <c r="A39" s="20" t="s">
        <v>60</v>
      </c>
      <c r="B39" s="20" t="s">
        <v>61</v>
      </c>
      <c r="C39" s="23"/>
      <c r="D39" s="23"/>
      <c r="E39" s="23"/>
      <c r="F39" s="23"/>
      <c r="H39" s="41"/>
      <c r="I39" s="79"/>
    </row>
    <row r="40" ht="17" customHeight="1" spans="1:9">
      <c r="A40" s="50" t="s">
        <v>62</v>
      </c>
      <c r="B40" s="51">
        <v>3</v>
      </c>
      <c r="C40" s="52">
        <v>500</v>
      </c>
      <c r="D40" s="51">
        <v>1</v>
      </c>
      <c r="E40" s="47">
        <f>D40*C40*B40</f>
        <v>1500</v>
      </c>
      <c r="F40" s="37" t="s">
        <v>63</v>
      </c>
      <c r="H40" s="41"/>
      <c r="I40" s="79"/>
    </row>
    <row r="41" ht="20.05" customHeight="1" spans="1:9">
      <c r="A41" s="50" t="s">
        <v>64</v>
      </c>
      <c r="B41" s="51">
        <v>3</v>
      </c>
      <c r="C41" s="52">
        <v>600</v>
      </c>
      <c r="D41" s="51">
        <v>4</v>
      </c>
      <c r="E41" s="47">
        <f t="shared" ref="E40:E42" si="2">D41*C41*B41</f>
        <v>7200</v>
      </c>
      <c r="F41" s="37" t="s">
        <v>65</v>
      </c>
      <c r="H41" s="41"/>
      <c r="I41" s="79"/>
    </row>
    <row r="42" ht="20.05" customHeight="1" spans="1:9">
      <c r="A42" s="50" t="s">
        <v>66</v>
      </c>
      <c r="B42" s="51">
        <v>1</v>
      </c>
      <c r="C42" s="52">
        <v>1200</v>
      </c>
      <c r="D42" s="51">
        <v>1</v>
      </c>
      <c r="E42" s="47">
        <f t="shared" si="2"/>
        <v>1200</v>
      </c>
      <c r="F42" s="37"/>
      <c r="H42" s="41"/>
      <c r="I42" s="79"/>
    </row>
    <row r="43" s="2" customFormat="1" ht="20.05" customHeight="1" spans="1:9">
      <c r="A43" s="53" t="s">
        <v>67</v>
      </c>
      <c r="B43" s="53"/>
      <c r="C43" s="53"/>
      <c r="D43" s="53"/>
      <c r="E43" s="32">
        <f>SUM(E40:E42)</f>
        <v>9900</v>
      </c>
      <c r="F43" s="54"/>
      <c r="G43" s="21"/>
      <c r="H43" s="41"/>
      <c r="I43" s="79"/>
    </row>
    <row r="44" ht="20.05" customHeight="1" spans="1:6">
      <c r="A44" s="55" t="s">
        <v>68</v>
      </c>
      <c r="B44" s="56"/>
      <c r="C44" s="56"/>
      <c r="D44" s="56"/>
      <c r="E44" s="56"/>
      <c r="F44" s="57"/>
    </row>
    <row r="45" s="2" customFormat="1" ht="20.05" customHeight="1" spans="1:7">
      <c r="A45" s="58" t="s">
        <v>19</v>
      </c>
      <c r="B45" s="59" t="s">
        <v>20</v>
      </c>
      <c r="C45" s="60" t="s">
        <v>46</v>
      </c>
      <c r="D45" s="60" t="s">
        <v>22</v>
      </c>
      <c r="E45" s="61" t="s">
        <v>23</v>
      </c>
      <c r="F45" s="62" t="s">
        <v>33</v>
      </c>
      <c r="G45" s="21"/>
    </row>
    <row r="46" ht="20.05" customHeight="1" spans="1:6">
      <c r="A46" s="63" t="s">
        <v>69</v>
      </c>
      <c r="B46" s="25">
        <v>3</v>
      </c>
      <c r="C46" s="52">
        <v>50</v>
      </c>
      <c r="D46" s="51">
        <v>1</v>
      </c>
      <c r="E46" s="46">
        <f>D46*C46*B46</f>
        <v>150</v>
      </c>
      <c r="F46" s="64"/>
    </row>
    <row r="47" ht="33" spans="1:6">
      <c r="A47" s="50" t="s">
        <v>70</v>
      </c>
      <c r="B47" s="25">
        <v>1</v>
      </c>
      <c r="C47" s="52">
        <v>8119.64</v>
      </c>
      <c r="D47" s="51">
        <v>1</v>
      </c>
      <c r="E47" s="46">
        <v>8119.68</v>
      </c>
      <c r="F47" s="65" t="s">
        <v>71</v>
      </c>
    </row>
    <row r="48" s="3" customFormat="1" ht="27" customHeight="1" spans="1:7">
      <c r="A48" s="50" t="s">
        <v>72</v>
      </c>
      <c r="B48" s="25">
        <v>66</v>
      </c>
      <c r="C48" s="52">
        <v>288</v>
      </c>
      <c r="D48" s="51">
        <v>1</v>
      </c>
      <c r="E48" s="46">
        <f t="shared" ref="E48:E53" si="3">D48*C48*B48</f>
        <v>19008</v>
      </c>
      <c r="F48" s="65" t="s">
        <v>73</v>
      </c>
      <c r="G48" s="6"/>
    </row>
    <row r="49" s="3" customFormat="1" ht="27" customHeight="1" spans="1:7">
      <c r="A49" s="50" t="s">
        <v>74</v>
      </c>
      <c r="B49" s="25">
        <v>12</v>
      </c>
      <c r="C49" s="52">
        <v>30</v>
      </c>
      <c r="D49" s="51">
        <v>1</v>
      </c>
      <c r="E49" s="46">
        <f t="shared" si="3"/>
        <v>360</v>
      </c>
      <c r="F49" s="65" t="s">
        <v>75</v>
      </c>
      <c r="G49" s="6"/>
    </row>
    <row r="50" s="3" customFormat="1" ht="27" customHeight="1" spans="1:7">
      <c r="A50" s="50" t="s">
        <v>76</v>
      </c>
      <c r="B50" s="25">
        <v>1</v>
      </c>
      <c r="C50" s="52">
        <v>14200</v>
      </c>
      <c r="D50" s="51">
        <v>1</v>
      </c>
      <c r="E50" s="46">
        <f t="shared" si="3"/>
        <v>14200</v>
      </c>
      <c r="F50" s="65"/>
      <c r="G50" s="6"/>
    </row>
    <row r="51" s="3" customFormat="1" ht="27" customHeight="1" spans="1:7">
      <c r="A51" s="66" t="s">
        <v>77</v>
      </c>
      <c r="B51" s="67">
        <v>5</v>
      </c>
      <c r="C51" s="68">
        <v>330</v>
      </c>
      <c r="D51" s="69">
        <v>2</v>
      </c>
      <c r="E51" s="68">
        <f t="shared" si="3"/>
        <v>3300</v>
      </c>
      <c r="F51" s="70" t="s">
        <v>50</v>
      </c>
      <c r="G51" s="6"/>
    </row>
    <row r="52" s="3" customFormat="1" ht="27" customHeight="1" spans="1:7">
      <c r="A52" s="66" t="s">
        <v>78</v>
      </c>
      <c r="B52" s="67">
        <v>5</v>
      </c>
      <c r="C52" s="68">
        <v>400</v>
      </c>
      <c r="D52" s="69">
        <v>2</v>
      </c>
      <c r="E52" s="68">
        <f t="shared" si="3"/>
        <v>4000</v>
      </c>
      <c r="F52" s="70" t="s">
        <v>50</v>
      </c>
      <c r="G52" s="6"/>
    </row>
    <row r="53" s="3" customFormat="1" ht="27" customHeight="1" spans="1:7">
      <c r="A53" s="66" t="s">
        <v>79</v>
      </c>
      <c r="B53" s="67">
        <v>6</v>
      </c>
      <c r="C53" s="68">
        <v>330</v>
      </c>
      <c r="D53" s="69">
        <v>2</v>
      </c>
      <c r="E53" s="68">
        <f t="shared" si="3"/>
        <v>3960</v>
      </c>
      <c r="F53" s="70" t="s">
        <v>50</v>
      </c>
      <c r="G53" s="6"/>
    </row>
    <row r="54" ht="20.05" customHeight="1" spans="1:6">
      <c r="A54" s="71" t="s">
        <v>80</v>
      </c>
      <c r="B54" s="72"/>
      <c r="C54" s="72"/>
      <c r="D54" s="73"/>
      <c r="E54" s="74">
        <f>SUM(E46:E53)</f>
        <v>53097.68</v>
      </c>
      <c r="F54" s="75"/>
    </row>
    <row r="55" ht="20.05" customHeight="1" spans="1:6">
      <c r="A55" s="76" t="s">
        <v>81</v>
      </c>
      <c r="B55" s="76"/>
      <c r="C55" s="76"/>
      <c r="D55" s="76"/>
      <c r="E55" s="77">
        <f>E14+E27+E37+E43+E54</f>
        <v>229347.68</v>
      </c>
      <c r="F55" s="15"/>
    </row>
    <row r="56" ht="20.05" customHeight="1" spans="1:6">
      <c r="A56" s="76" t="s">
        <v>82</v>
      </c>
      <c r="B56" s="76"/>
      <c r="C56" s="76"/>
      <c r="D56" s="76"/>
      <c r="E56" s="77">
        <f>E55*0.1</f>
        <v>22934.768</v>
      </c>
      <c r="F56" s="15"/>
    </row>
    <row r="57" ht="20.05" customHeight="1" spans="1:6">
      <c r="A57" s="76" t="s">
        <v>83</v>
      </c>
      <c r="B57" s="76"/>
      <c r="C57" s="76"/>
      <c r="D57" s="76"/>
      <c r="E57" s="77">
        <f>E55+E56</f>
        <v>252282.448</v>
      </c>
      <c r="F57" s="15"/>
    </row>
    <row r="58" ht="20.05" customHeight="1" spans="1:6">
      <c r="A58" s="78" t="s">
        <v>84</v>
      </c>
      <c r="B58" s="78"/>
      <c r="C58" s="78"/>
      <c r="D58" s="78"/>
      <c r="E58" s="32">
        <f>E57*0.06</f>
        <v>15136.94688</v>
      </c>
      <c r="F58" s="54" t="s">
        <v>85</v>
      </c>
    </row>
    <row r="59" ht="20.05" customHeight="1" spans="1:6">
      <c r="A59" s="78" t="s">
        <v>86</v>
      </c>
      <c r="B59" s="78"/>
      <c r="C59" s="78"/>
      <c r="D59" s="78"/>
      <c r="E59" s="32">
        <f>E58+E57</f>
        <v>267419.39488</v>
      </c>
      <c r="F59" s="54" t="s">
        <v>87</v>
      </c>
    </row>
    <row r="60" ht="20.05" customHeight="1"/>
    <row r="61" ht="20.05" customHeight="1"/>
    <row r="62" ht="20.05" customHeight="1"/>
    <row r="63" ht="20.05" customHeight="1"/>
  </sheetData>
  <mergeCells count="30">
    <mergeCell ref="A1:F1"/>
    <mergeCell ref="C2:D2"/>
    <mergeCell ref="C3:D3"/>
    <mergeCell ref="C4:D4"/>
    <mergeCell ref="C5:D5"/>
    <mergeCell ref="B6:C6"/>
    <mergeCell ref="E6:F6"/>
    <mergeCell ref="B7:C7"/>
    <mergeCell ref="E7:F7"/>
    <mergeCell ref="A8:F8"/>
    <mergeCell ref="C10:F10"/>
    <mergeCell ref="A14:D14"/>
    <mergeCell ref="A15:F15"/>
    <mergeCell ref="A27:D27"/>
    <mergeCell ref="A28:F28"/>
    <mergeCell ref="C30:F30"/>
    <mergeCell ref="A37:D37"/>
    <mergeCell ref="A38:F38"/>
    <mergeCell ref="C39:F39"/>
    <mergeCell ref="A43:D43"/>
    <mergeCell ref="A44:F44"/>
    <mergeCell ref="A54:D54"/>
    <mergeCell ref="A55:D55"/>
    <mergeCell ref="A56:D56"/>
    <mergeCell ref="A57:D57"/>
    <mergeCell ref="A58:D58"/>
    <mergeCell ref="A59:D59"/>
    <mergeCell ref="A2:A5"/>
    <mergeCell ref="A11:A13"/>
    <mergeCell ref="A21:A23"/>
  </mergeCells>
  <pageMargins left="0.75" right="0.75" top="1" bottom="1" header="0.511805555555556" footer="0.511805555555556"/>
  <pageSetup paperSize="9" scale="5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cct</dc:creator>
  <cp:lastModifiedBy>娜</cp:lastModifiedBy>
  <dcterms:created xsi:type="dcterms:W3CDTF">2018-03-09T10:11:00Z</dcterms:created>
  <dcterms:modified xsi:type="dcterms:W3CDTF">2018-07-05T03:43:34Z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  <property fmtid="{D5CDD505-2E9C-101B-9397-08002B2CF9AE}" pid="3" name="KSORubyTemplateID" linkTarget="0">
    <vt:lpwstr>10</vt:lpwstr>
  </property>
</Properties>
</file>